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N:\Academic Services\Student Advisory &amp; Wellbeing\International Advice\Amanda Ellis\US Loans - NY\US loans\Processed applications\2026-27\AA - COA\"/>
    </mc:Choice>
  </mc:AlternateContent>
  <xr:revisionPtr revIDLastSave="0" documentId="13_ncr:1_{A5979094-F701-448A-B0A5-DC2BFC9DFFC6}" xr6:coauthVersionLast="47" xr6:coauthVersionMax="47" xr10:uidLastSave="{00000000-0000-0000-0000-000000000000}"/>
  <bookViews>
    <workbookView xWindow="-120" yWindow="-120" windowWidth="19440" windowHeight="15000" xr2:uid="{00000000-000D-0000-FFFF-FFFF00000000}"/>
  </bookViews>
  <sheets>
    <sheet name="Instructions " sheetId="5" r:id="rId1"/>
    <sheet name="Step 1 US loan application" sheetId="3" r:id="rId2"/>
    <sheet name="Step 2 COA" sheetId="1" r:id="rId3"/>
    <sheet name="Visa Letter" sheetId="2" r:id="rId4"/>
  </sheets>
  <definedNames>
    <definedName name="_xlnm.Print_Area" localSheetId="3">'Visa Letter'!$A$1:$B$59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15" i="1"/>
  <c r="B14" i="1"/>
  <c r="C13" i="1"/>
  <c r="C12" i="1"/>
  <c r="C11" i="1"/>
  <c r="C10" i="1"/>
  <c r="C9" i="1"/>
  <c r="C15" i="1" s="1"/>
  <c r="B19" i="1" s="1"/>
  <c r="B25" i="1" s="1"/>
  <c r="C8" i="1"/>
  <c r="C7" i="1"/>
  <c r="C6" i="1"/>
  <c r="C5" i="1"/>
  <c r="D25" i="1" l="1"/>
  <c r="B28" i="1"/>
  <c r="B30" i="1" s="1"/>
  <c r="C25" i="1"/>
  <c r="C28" i="1" l="1"/>
  <c r="C27" i="1"/>
  <c r="B37" i="1"/>
  <c r="B38" i="1" s="1"/>
  <c r="C29" i="1" s="1"/>
  <c r="C30" i="1" l="1"/>
  <c r="D27" i="1" s="1"/>
  <c r="D28" i="1" s="1"/>
  <c r="D30" i="1" s="1"/>
  <c r="H44" i="2" l="1"/>
  <c r="H43" i="2"/>
  <c r="B43" i="2" l="1"/>
  <c r="B42" i="2"/>
  <c r="B19" i="2" l="1"/>
  <c r="B18" i="2"/>
  <c r="B17" i="2"/>
  <c r="A6" i="2"/>
  <c r="A5" i="2"/>
  <c r="A4" i="2"/>
  <c r="A3" i="2"/>
  <c r="A2" i="2"/>
  <c r="A1" i="2"/>
  <c r="B59" i="2"/>
  <c r="B44" i="2"/>
  <c r="B39" i="2"/>
</calcChain>
</file>

<file path=xl/sharedStrings.xml><?xml version="1.0" encoding="utf-8"?>
<sst xmlns="http://schemas.openxmlformats.org/spreadsheetml/2006/main" count="123" uniqueCount="115">
  <si>
    <t>Undergraduate Student</t>
  </si>
  <si>
    <t>Course</t>
  </si>
  <si>
    <t>Cost of Attendance</t>
  </si>
  <si>
    <t>Pound Sterling</t>
  </si>
  <si>
    <t>US Dollar</t>
  </si>
  <si>
    <t xml:space="preserve">Tuition </t>
  </si>
  <si>
    <t>Books/materials</t>
  </si>
  <si>
    <t>Personal</t>
  </si>
  <si>
    <t>Visa fees</t>
  </si>
  <si>
    <t>Two flights to US</t>
  </si>
  <si>
    <t>Total</t>
  </si>
  <si>
    <t xml:space="preserve"> </t>
  </si>
  <si>
    <t xml:space="preserve">Exchange Rate  £1:$ </t>
  </si>
  <si>
    <t>Total COA is</t>
  </si>
  <si>
    <t>Loan Eligibility</t>
  </si>
  <si>
    <t>Private Loan</t>
  </si>
  <si>
    <t>COA</t>
  </si>
  <si>
    <t>Initial Amount</t>
  </si>
  <si>
    <t>Maximum Amount</t>
  </si>
  <si>
    <t>Please enter the amount you would like to borrow (this may not be more than the Eligible Amount as shown above)</t>
  </si>
  <si>
    <t>Annual Limits</t>
  </si>
  <si>
    <t>Aggregate Limits</t>
  </si>
  <si>
    <t>Maximum Combined Stafford</t>
  </si>
  <si>
    <t>Independent 1st year</t>
  </si>
  <si>
    <t>Notification of Student Loan</t>
  </si>
  <si>
    <t xml:space="preserve">This is to certify that </t>
  </si>
  <si>
    <t>Student Name</t>
  </si>
  <si>
    <t>Date of Birth (dd/mm/yyyy)</t>
  </si>
  <si>
    <t>Student/Applicant ID</t>
  </si>
  <si>
    <t>has been accepted in a degree-granting program (or otherwise eligible program) at our school.</t>
  </si>
  <si>
    <t xml:space="preserve">We participate in the William D. Ford Federal Direct Loan (Direct Loan) Program administered by the </t>
  </si>
  <si>
    <t xml:space="preserve">United States (U.S.) Department of Education. </t>
  </si>
  <si>
    <t xml:space="preserve">Eligible students from the U.S. who attend our school may borrow through the Direct Loan Program. </t>
  </si>
  <si>
    <t>Graduate/professional students may receive Direct Unsubsidized Loans.</t>
  </si>
  <si>
    <t xml:space="preserve">Graduate/professional students and parents may receive Direct PLUS Loans. </t>
  </si>
  <si>
    <t>Based on our calculation of the student’s financial needs and Direct Loan eligibility for the loan period</t>
  </si>
  <si>
    <t>Start Date</t>
  </si>
  <si>
    <t>End Date</t>
  </si>
  <si>
    <t xml:space="preserve"> the student (or, in some cases, the student’s parent) will receive the following Direct Loan awards:</t>
  </si>
  <si>
    <t>Loan Type</t>
  </si>
  <si>
    <t>Loan Amount</t>
  </si>
  <si>
    <t>Direct Subsidized Loan</t>
  </si>
  <si>
    <t>Direct Unsubsidized Loan</t>
  </si>
  <si>
    <t>The disbursement dates are as follows:</t>
  </si>
  <si>
    <t xml:space="preserve">This certificate is only valid if printed on school headed paper and signed by the International Funding </t>
  </si>
  <si>
    <t>Date Issued</t>
  </si>
  <si>
    <t>Full name</t>
  </si>
  <si>
    <t>1st line of address</t>
  </si>
  <si>
    <t>Country</t>
  </si>
  <si>
    <t>D.O.B. dd/mm/yyyy</t>
  </si>
  <si>
    <t>Complete the yellow boxes</t>
  </si>
  <si>
    <t>Immigration Health Sub-charge</t>
  </si>
  <si>
    <t>Course Length in years</t>
  </si>
  <si>
    <t>State</t>
  </si>
  <si>
    <t>City</t>
  </si>
  <si>
    <t xml:space="preserve">Stafford loan origination fees </t>
  </si>
  <si>
    <t>Sub Stafford</t>
  </si>
  <si>
    <t>Unsub Stafford</t>
  </si>
  <si>
    <t>Term 1</t>
  </si>
  <si>
    <t>Term 2</t>
  </si>
  <si>
    <t>Section 4 Declaration</t>
  </si>
  <si>
    <t>Documents prepared</t>
  </si>
  <si>
    <t>Section 3 Document Checklist</t>
  </si>
  <si>
    <t>Section 2 Existing Financial Awards</t>
  </si>
  <si>
    <t xml:space="preserve">Level of Study </t>
  </si>
  <si>
    <t>Course of Study</t>
  </si>
  <si>
    <t>Social Security No.</t>
  </si>
  <si>
    <t xml:space="preserve">Date of Birth </t>
  </si>
  <si>
    <t>Surname</t>
  </si>
  <si>
    <t>First Name</t>
  </si>
  <si>
    <t>Section 1 Personal Information</t>
  </si>
  <si>
    <t>HOW MUCH YOU CAN BORROW ==&gt;</t>
  </si>
  <si>
    <r>
      <rPr>
        <b/>
        <sz val="18"/>
        <color rgb="FFFF0000"/>
        <rFont val="Calibri"/>
        <family val="2"/>
        <scheme val="minor"/>
      </rPr>
      <t>STEP 3</t>
    </r>
    <r>
      <rPr>
        <b/>
        <sz val="18"/>
        <rFont val="Calibri"/>
        <family val="2"/>
        <scheme val="minor"/>
      </rPr>
      <t xml:space="preserve"> : Ensure your name, DOB &amp; student number on visa letter is accurate</t>
    </r>
  </si>
  <si>
    <r>
      <rPr>
        <b/>
        <sz val="18"/>
        <color rgb="FFFF0000"/>
        <rFont val="Calibri"/>
        <family val="2"/>
        <scheme val="minor"/>
      </rPr>
      <t>STEP 2</t>
    </r>
    <r>
      <rPr>
        <b/>
        <sz val="18"/>
        <rFont val="Calibri"/>
        <family val="2"/>
        <scheme val="minor"/>
      </rPr>
      <t xml:space="preserve"> : Complete Cost of Attendance</t>
    </r>
  </si>
  <si>
    <r>
      <rPr>
        <b/>
        <sz val="18"/>
        <color rgb="FFFF0000"/>
        <rFont val="Calibri"/>
        <family val="2"/>
        <scheme val="minor"/>
      </rPr>
      <t xml:space="preserve">STEP 1 </t>
    </r>
    <r>
      <rPr>
        <b/>
        <sz val="18"/>
        <rFont val="Calibri"/>
        <family val="2"/>
        <scheme val="minor"/>
      </rPr>
      <t xml:space="preserve">: Complete US loan application form </t>
    </r>
  </si>
  <si>
    <t xml:space="preserve">US Federal Loans </t>
  </si>
  <si>
    <t>Signed &amp; Date</t>
  </si>
  <si>
    <t>Amanda Ellis</t>
  </si>
  <si>
    <t xml:space="preserve">Travel </t>
  </si>
  <si>
    <r>
      <rPr>
        <b/>
        <sz val="18"/>
        <color rgb="FFFF0000"/>
        <rFont val="Calibri"/>
        <family val="2"/>
        <scheme val="minor"/>
      </rPr>
      <t xml:space="preserve">STEP 4 </t>
    </r>
    <r>
      <rPr>
        <b/>
        <sz val="18"/>
        <rFont val="Calibri"/>
        <family val="2"/>
        <scheme val="minor"/>
      </rPr>
      <t>: Save spreadsheet and send to usloans@rhul.ac.uk</t>
    </r>
  </si>
  <si>
    <t>I understand that the amount RHUL receives will depend on the exchange rate on the day RHUL requests the funds from the US Treasury. If, due to exchange rate fluctuations this means the loans do not cover the full cost of my tuition, I will become liable</t>
  </si>
  <si>
    <t>University ID</t>
  </si>
  <si>
    <t>If Yes please give full details of the source of funding and amounts</t>
  </si>
  <si>
    <t>I declare that the information I submit to the International Funding Adviser is to the best of my knowledge true and accurate</t>
  </si>
  <si>
    <t>Campus</t>
  </si>
  <si>
    <t>OFA (£)</t>
  </si>
  <si>
    <t>OFA ($)</t>
  </si>
  <si>
    <t>Stafford Subsidized</t>
  </si>
  <si>
    <t>Stafford Unsubsidized</t>
  </si>
  <si>
    <t>Subsidized</t>
  </si>
  <si>
    <t>Unsubsidized and Subsidized (combined)</t>
  </si>
  <si>
    <t>Subsidized Award</t>
  </si>
  <si>
    <t>Unsubsidized Maximum</t>
  </si>
  <si>
    <t>SAI = Student Aid Index</t>
  </si>
  <si>
    <t>SAI (Student Aid Index)</t>
  </si>
  <si>
    <t xml:space="preserve">  Stafford Subsidized</t>
  </si>
  <si>
    <t>Post code / Zip code</t>
  </si>
  <si>
    <t>COA = Cost of Attendance</t>
  </si>
  <si>
    <t>Adviser and stamped by the Office stamp.</t>
  </si>
  <si>
    <t>International Funding Adviser</t>
  </si>
  <si>
    <t xml:space="preserve">Undergraduate students may receive Direct Subsidized Loans and Direct Unsubsidized Loans. </t>
  </si>
  <si>
    <t>$23,000</t>
  </si>
  <si>
    <t>$57,500</t>
  </si>
  <si>
    <t>Housing</t>
  </si>
  <si>
    <t>Food</t>
  </si>
  <si>
    <t>OFA (Other Financial Aid)</t>
  </si>
  <si>
    <t>Will you be in receipt of any bursaries or scholarships during the academic year 2026/27?</t>
  </si>
  <si>
    <t>Federal Direct Loan Application Form for 2026/27</t>
  </si>
  <si>
    <t>Academic year 2026/27</t>
  </si>
  <si>
    <t>Please enter the amount (in GBP or USD, not both) of any scholarships/ grants you are receiving for 2026/27 academic year</t>
  </si>
  <si>
    <t>11th February 2027</t>
  </si>
  <si>
    <t>22nd October 2026</t>
  </si>
  <si>
    <t>For Academic Year 2026/27</t>
  </si>
  <si>
    <t>OFA = Other Financial Assistance</t>
  </si>
  <si>
    <t>Private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</si>
</sst>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409]#,##0"/>
    <numFmt numFmtId="166" formatCode="_-* #,##0_-;\-* #,##0_-;_-* &quot;-&quot;??_-;_-@_-"/>
    <numFmt numFmtId="167" formatCode="[$$-409]#,##0.00"/>
    <numFmt numFmtId="168" formatCode="[$-809]d\ mmmm\ yyyy;@"/>
    <numFmt numFmtId="169" formatCode="&quot;£&quot;#,##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Arial"/>
      <family val="2"/>
    </font>
    <font>
      <b/>
      <sz val="12"/>
      <name val="Arial"/>
      <family val="2"/>
    </font>
    <font>
      <b/>
      <sz val="10"/>
      <name val="Arial"/>
      <family val="2"/>
    </font>
    <font>
      <sz val="10"/>
      <name val="Arial"/>
      <family val="2"/>
    </font>
    <font>
      <b/>
      <sz val="18"/>
      <color theme="1"/>
      <name val="Times New Roman"/>
      <family val="1"/>
    </font>
    <font>
      <b/>
      <sz val="16"/>
      <name val="Arial"/>
      <family val="2"/>
    </font>
    <font>
      <sz val="10"/>
      <name val="Times New Roman"/>
      <family val="1"/>
    </font>
    <font>
      <b/>
      <sz val="18"/>
      <name val="Times New Roman"/>
      <family val="1"/>
    </font>
    <font>
      <sz val="14"/>
      <name val="Times New Roman"/>
      <family val="1"/>
    </font>
    <font>
      <b/>
      <sz val="12"/>
      <name val="Times New Roman"/>
      <family val="1"/>
    </font>
    <font>
      <sz val="12"/>
      <name val="Times New Roman"/>
      <family val="1"/>
    </font>
    <font>
      <sz val="12"/>
      <name val="Arial"/>
      <family val="2"/>
    </font>
    <font>
      <b/>
      <i/>
      <sz val="10"/>
      <name val="Arial"/>
      <family val="2"/>
    </font>
    <font>
      <sz val="11"/>
      <color theme="1"/>
      <name val="Arial"/>
      <family val="2"/>
    </font>
    <font>
      <i/>
      <sz val="24"/>
      <name val="Arial"/>
      <family val="2"/>
    </font>
    <font>
      <b/>
      <i/>
      <sz val="10"/>
      <name val="Arial"/>
      <family val="2"/>
    </font>
    <font>
      <b/>
      <sz val="11"/>
      <color theme="1"/>
      <name val="Arial"/>
      <family val="2"/>
    </font>
    <font>
      <b/>
      <sz val="11"/>
      <name val="Arial"/>
      <family val="2"/>
    </font>
    <font>
      <sz val="18"/>
      <color theme="1"/>
      <name val="Calibri"/>
      <family val="2"/>
      <scheme val="minor"/>
    </font>
    <font>
      <sz val="8"/>
      <color rgb="FF000000"/>
      <name val="Segoe UI"/>
      <family val="2"/>
    </font>
    <font>
      <b/>
      <sz val="18"/>
      <color theme="1"/>
      <name val="Calibri"/>
      <family val="2"/>
      <scheme val="minor"/>
    </font>
    <font>
      <b/>
      <sz val="18"/>
      <color rgb="FFFF0000"/>
      <name val="Calibri"/>
      <family val="2"/>
      <scheme val="minor"/>
    </font>
    <font>
      <b/>
      <sz val="18"/>
      <name val="Calibri"/>
      <family val="2"/>
      <scheme val="minor"/>
    </font>
    <font>
      <u/>
      <sz val="11"/>
      <color theme="10"/>
      <name val="Calibri"/>
      <family val="2"/>
      <scheme val="minor"/>
    </font>
    <font>
      <b/>
      <sz val="18"/>
      <color theme="10"/>
      <name val="Calibri"/>
      <family val="2"/>
      <scheme val="minor"/>
    </font>
    <font>
      <sz val="28"/>
      <color theme="1"/>
      <name val="Calibri"/>
      <family val="2"/>
      <scheme val="minor"/>
    </font>
    <font>
      <sz val="10"/>
      <color theme="1"/>
      <name val="Arial"/>
      <family val="2"/>
    </font>
  </fonts>
  <fills count="9">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rgb="FFFF9900"/>
        <bgColor indexed="64"/>
      </patternFill>
    </fill>
    <fill>
      <patternFill patternType="solid">
        <fgColor theme="0"/>
        <bgColor indexed="64"/>
      </patternFill>
    </fill>
    <fill>
      <patternFill patternType="solid">
        <fgColor rgb="FFFFFF99"/>
        <bgColor indexed="64"/>
      </patternFill>
    </fill>
    <fill>
      <patternFill patternType="solid">
        <fgColor theme="5"/>
        <bgColor indexed="64"/>
      </patternFill>
    </fill>
    <fill>
      <patternFill patternType="solid">
        <fgColor theme="9"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1" fillId="0" borderId="0" applyFont="0" applyFill="0" applyBorder="0" applyAlignment="0" applyProtection="0"/>
    <xf numFmtId="0" fontId="7" fillId="0" borderId="0"/>
    <xf numFmtId="0" fontId="6" fillId="0" borderId="0"/>
    <xf numFmtId="0" fontId="5" fillId="0" borderId="0"/>
    <xf numFmtId="0" fontId="31" fillId="0" borderId="0" applyNumberFormat="0" applyFill="0" applyBorder="0" applyAlignment="0" applyProtection="0"/>
  </cellStyleXfs>
  <cellXfs count="122">
    <xf numFmtId="0" fontId="0" fillId="0" borderId="0" xfId="0"/>
    <xf numFmtId="0" fontId="8" fillId="0" borderId="0" xfId="0" applyFont="1"/>
    <xf numFmtId="0" fontId="9" fillId="0" borderId="0" xfId="0" applyFont="1" applyAlignment="1">
      <alignment horizontal="center" wrapText="1"/>
    </xf>
    <xf numFmtId="0" fontId="10" fillId="0" borderId="0" xfId="0" applyFont="1"/>
    <xf numFmtId="0" fontId="0" fillId="0" borderId="0" xfId="0" applyAlignment="1">
      <alignment wrapText="1"/>
    </xf>
    <xf numFmtId="164" fontId="0" fillId="0" borderId="0" xfId="0" applyNumberFormat="1"/>
    <xf numFmtId="0" fontId="9" fillId="0" borderId="0" xfId="0" applyFont="1" applyAlignment="1">
      <alignment horizontal="center"/>
    </xf>
    <xf numFmtId="0" fontId="0" fillId="0" borderId="0" xfId="0" applyAlignment="1">
      <alignment horizontal="center"/>
    </xf>
    <xf numFmtId="0" fontId="11" fillId="0" borderId="0" xfId="0" applyFont="1"/>
    <xf numFmtId="165" fontId="0" fillId="0" borderId="0" xfId="0" applyNumberFormat="1"/>
    <xf numFmtId="0" fontId="11" fillId="0" borderId="0" xfId="0" applyFont="1" applyAlignment="1">
      <alignment horizontal="left"/>
    </xf>
    <xf numFmtId="0" fontId="0" fillId="0" borderId="0" xfId="0" applyAlignment="1">
      <alignment horizontal="right"/>
    </xf>
    <xf numFmtId="0" fontId="9" fillId="0" borderId="0" xfId="0" applyFont="1" applyAlignment="1">
      <alignment horizontal="right"/>
    </xf>
    <xf numFmtId="165" fontId="9" fillId="0" borderId="0" xfId="0" applyNumberFormat="1" applyFont="1"/>
    <xf numFmtId="167" fontId="0" fillId="0" borderId="0" xfId="0" applyNumberFormat="1"/>
    <xf numFmtId="0" fontId="9" fillId="0" borderId="0" xfId="0" applyFont="1" applyAlignment="1">
      <alignment wrapText="1"/>
    </xf>
    <xf numFmtId="1" fontId="10" fillId="0" borderId="0" xfId="0" applyNumberFormat="1" applyFont="1"/>
    <xf numFmtId="165" fontId="8" fillId="0" borderId="0" xfId="0" applyNumberFormat="1" applyFont="1"/>
    <xf numFmtId="165" fontId="11" fillId="0" borderId="0" xfId="0" applyNumberFormat="1" applyFont="1"/>
    <xf numFmtId="165" fontId="0" fillId="2" borderId="0" xfId="0" applyNumberFormat="1" applyFill="1"/>
    <xf numFmtId="165" fontId="8" fillId="0" borderId="9" xfId="0" applyNumberFormat="1" applyFont="1" applyBorder="1"/>
    <xf numFmtId="165" fontId="8" fillId="0" borderId="2" xfId="0" applyNumberFormat="1" applyFont="1" applyBorder="1"/>
    <xf numFmtId="167" fontId="10" fillId="0" borderId="0" xfId="0" applyNumberFormat="1" applyFont="1"/>
    <xf numFmtId="167" fontId="9" fillId="0" borderId="0" xfId="0" applyNumberFormat="1" applyFont="1"/>
    <xf numFmtId="0" fontId="11" fillId="0" borderId="0" xfId="0" applyFont="1" applyAlignment="1">
      <alignment horizontal="center"/>
    </xf>
    <xf numFmtId="0" fontId="11" fillId="0" borderId="0" xfId="0" applyFont="1" applyAlignment="1">
      <alignment horizontal="center" wrapText="1"/>
    </xf>
    <xf numFmtId="3" fontId="0" fillId="0" borderId="0" xfId="0" applyNumberFormat="1" applyAlignment="1">
      <alignment horizontal="center"/>
    </xf>
    <xf numFmtId="3" fontId="11" fillId="0" borderId="0" xfId="0" applyNumberFormat="1" applyFont="1" applyAlignment="1">
      <alignment horizontal="center"/>
    </xf>
    <xf numFmtId="0" fontId="10" fillId="4" borderId="0" xfId="0" applyFont="1" applyFill="1"/>
    <xf numFmtId="0" fontId="9" fillId="4" borderId="1" xfId="0" applyFont="1" applyFill="1" applyBorder="1" applyAlignment="1">
      <alignment horizontal="right"/>
    </xf>
    <xf numFmtId="166" fontId="9" fillId="4" borderId="2" xfId="1" applyNumberFormat="1" applyFont="1" applyFill="1" applyBorder="1" applyAlignment="1">
      <alignment horizontal="right"/>
    </xf>
    <xf numFmtId="0" fontId="9" fillId="4" borderId="6" xfId="0" applyFont="1" applyFill="1" applyBorder="1" applyAlignment="1">
      <alignment wrapText="1"/>
    </xf>
    <xf numFmtId="0" fontId="0" fillId="4" borderId="3" xfId="0" applyFill="1" applyBorder="1" applyAlignment="1">
      <alignment wrapText="1"/>
    </xf>
    <xf numFmtId="0" fontId="9" fillId="4" borderId="4" xfId="0" applyFont="1" applyFill="1" applyBorder="1" applyAlignment="1">
      <alignment horizontal="right" wrapText="1"/>
    </xf>
    <xf numFmtId="0" fontId="9" fillId="4" borderId="5" xfId="0" applyFont="1" applyFill="1" applyBorder="1" applyAlignment="1">
      <alignment horizontal="right" wrapText="1"/>
    </xf>
    <xf numFmtId="0" fontId="9" fillId="4" borderId="1" xfId="0" applyFont="1" applyFill="1" applyBorder="1" applyAlignment="1">
      <alignment horizontal="center" wrapText="1"/>
    </xf>
    <xf numFmtId="0" fontId="9" fillId="4" borderId="9" xfId="0" applyFont="1" applyFill="1" applyBorder="1" applyAlignment="1">
      <alignment horizontal="center" wrapText="1"/>
    </xf>
    <xf numFmtId="0" fontId="9" fillId="4" borderId="2" xfId="0" applyFont="1" applyFill="1" applyBorder="1" applyAlignment="1">
      <alignment horizontal="center" wrapText="1"/>
    </xf>
    <xf numFmtId="165" fontId="0" fillId="4" borderId="3" xfId="0" applyNumberFormat="1" applyFill="1" applyBorder="1"/>
    <xf numFmtId="0" fontId="12" fillId="0" borderId="0" xfId="2" applyFont="1" applyAlignment="1" applyProtection="1">
      <alignment horizontal="left"/>
      <protection hidden="1"/>
    </xf>
    <xf numFmtId="0" fontId="13" fillId="0" borderId="0" xfId="2" applyFont="1" applyAlignment="1" applyProtection="1">
      <alignment horizontal="center"/>
      <protection hidden="1"/>
    </xf>
    <xf numFmtId="0" fontId="7" fillId="0" borderId="0" xfId="2" applyProtection="1">
      <protection hidden="1"/>
    </xf>
    <xf numFmtId="0" fontId="7" fillId="0" borderId="0" xfId="2"/>
    <xf numFmtId="0" fontId="12" fillId="0" borderId="0" xfId="2" applyFont="1" applyAlignment="1" applyProtection="1">
      <alignment horizontal="left" wrapText="1"/>
      <protection hidden="1"/>
    </xf>
    <xf numFmtId="49" fontId="13" fillId="0" borderId="0" xfId="2" applyNumberFormat="1" applyFont="1" applyAlignment="1" applyProtection="1">
      <alignment horizontal="center"/>
      <protection hidden="1"/>
    </xf>
    <xf numFmtId="14" fontId="12" fillId="0" borderId="0" xfId="2" applyNumberFormat="1" applyFont="1" applyAlignment="1" applyProtection="1">
      <alignment horizontal="left"/>
      <protection hidden="1"/>
    </xf>
    <xf numFmtId="49" fontId="10" fillId="0" borderId="0" xfId="2" applyNumberFormat="1" applyFont="1" applyAlignment="1" applyProtection="1">
      <alignment horizontal="center"/>
      <protection hidden="1"/>
    </xf>
    <xf numFmtId="0" fontId="10" fillId="0" borderId="0" xfId="2" applyFont="1" applyAlignment="1" applyProtection="1">
      <alignment horizontal="center"/>
      <protection hidden="1"/>
    </xf>
    <xf numFmtId="0" fontId="14" fillId="0" borderId="0" xfId="2" applyFont="1" applyProtection="1">
      <protection hidden="1"/>
    </xf>
    <xf numFmtId="0" fontId="15" fillId="0" borderId="0" xfId="2" applyFont="1" applyAlignment="1" applyProtection="1">
      <alignment horizontal="left"/>
      <protection hidden="1"/>
    </xf>
    <xf numFmtId="0" fontId="16" fillId="0" borderId="0" xfId="2" applyFont="1" applyProtection="1">
      <protection hidden="1"/>
    </xf>
    <xf numFmtId="0" fontId="17" fillId="0" borderId="10" xfId="2" applyFont="1" applyBorder="1" applyAlignment="1" applyProtection="1">
      <alignment horizontal="center" vertical="top" wrapText="1"/>
      <protection hidden="1"/>
    </xf>
    <xf numFmtId="0" fontId="9" fillId="0" borderId="10" xfId="2" applyFont="1" applyBorder="1" applyAlignment="1">
      <alignment horizontal="center"/>
    </xf>
    <xf numFmtId="0" fontId="9" fillId="0" borderId="0" xfId="2" applyFont="1" applyProtection="1">
      <protection hidden="1"/>
    </xf>
    <xf numFmtId="0" fontId="9" fillId="0" borderId="0" xfId="2" applyFont="1"/>
    <xf numFmtId="168" fontId="9" fillId="0" borderId="10" xfId="2" applyNumberFormat="1" applyFont="1" applyBorder="1" applyAlignment="1" applyProtection="1">
      <alignment horizontal="center"/>
      <protection hidden="1"/>
    </xf>
    <xf numFmtId="0" fontId="9" fillId="0" borderId="10" xfId="2" applyFont="1" applyBorder="1" applyAlignment="1" applyProtection="1">
      <alignment horizontal="center"/>
      <protection hidden="1"/>
    </xf>
    <xf numFmtId="0" fontId="18" fillId="0" borderId="0" xfId="2" applyFont="1" applyProtection="1">
      <protection hidden="1"/>
    </xf>
    <xf numFmtId="0" fontId="19" fillId="0" borderId="0" xfId="2" applyFont="1" applyProtection="1">
      <protection hidden="1"/>
    </xf>
    <xf numFmtId="0" fontId="19" fillId="0" borderId="0" xfId="2" applyFont="1"/>
    <xf numFmtId="164" fontId="9" fillId="0" borderId="10" xfId="2" applyNumberFormat="1" applyFont="1" applyBorder="1" applyAlignment="1" applyProtection="1">
      <alignment horizontal="center"/>
      <protection hidden="1"/>
    </xf>
    <xf numFmtId="0" fontId="17" fillId="0" borderId="0" xfId="2" applyFont="1" applyProtection="1">
      <protection hidden="1"/>
    </xf>
    <xf numFmtId="0" fontId="17" fillId="0" borderId="0" xfId="2" applyFont="1"/>
    <xf numFmtId="0" fontId="17" fillId="0" borderId="10" xfId="2" applyFont="1" applyBorder="1" applyAlignment="1" applyProtection="1">
      <alignment horizontal="center"/>
      <protection hidden="1"/>
    </xf>
    <xf numFmtId="167" fontId="9" fillId="0" borderId="10" xfId="2" applyNumberFormat="1" applyFont="1" applyBorder="1" applyAlignment="1" applyProtection="1">
      <alignment horizontal="center"/>
      <protection hidden="1"/>
    </xf>
    <xf numFmtId="0" fontId="17" fillId="0" borderId="11" xfId="2" applyFont="1" applyBorder="1" applyAlignment="1" applyProtection="1">
      <alignment horizontal="center" vertical="top" wrapText="1"/>
      <protection hidden="1"/>
    </xf>
    <xf numFmtId="0" fontId="9" fillId="0" borderId="11" xfId="2" applyFont="1" applyBorder="1" applyAlignment="1" applyProtection="1">
      <alignment horizontal="center"/>
      <protection hidden="1"/>
    </xf>
    <xf numFmtId="0" fontId="18" fillId="0" borderId="0" xfId="2" applyFont="1"/>
    <xf numFmtId="168" fontId="18" fillId="0" borderId="0" xfId="2" applyNumberFormat="1" applyFont="1" applyAlignment="1" applyProtection="1">
      <alignment horizontal="left"/>
      <protection hidden="1"/>
    </xf>
    <xf numFmtId="0" fontId="20" fillId="0" borderId="2" xfId="2" applyFont="1" applyBorder="1"/>
    <xf numFmtId="0" fontId="23" fillId="0" borderId="5" xfId="0" applyFont="1" applyBorder="1" applyAlignment="1">
      <alignment wrapText="1"/>
    </xf>
    <xf numFmtId="164" fontId="9" fillId="0" borderId="10" xfId="0" applyNumberFormat="1" applyFont="1" applyBorder="1" applyAlignment="1" applyProtection="1">
      <alignment horizontal="center"/>
      <protection hidden="1"/>
    </xf>
    <xf numFmtId="2" fontId="10" fillId="4" borderId="0" xfId="0" applyNumberFormat="1" applyFont="1" applyFill="1"/>
    <xf numFmtId="0" fontId="0" fillId="0" borderId="10" xfId="0" applyBorder="1" applyProtection="1">
      <protection hidden="1"/>
    </xf>
    <xf numFmtId="0" fontId="24" fillId="0" borderId="10" xfId="0" applyFont="1" applyBorder="1" applyProtection="1">
      <protection hidden="1"/>
    </xf>
    <xf numFmtId="167" fontId="25" fillId="0" borderId="10" xfId="0" applyNumberFormat="1" applyFont="1" applyBorder="1" applyAlignment="1" applyProtection="1">
      <alignment horizontal="center"/>
      <protection hidden="1"/>
    </xf>
    <xf numFmtId="167" fontId="9" fillId="0" borderId="10" xfId="0" applyNumberFormat="1" applyFont="1" applyBorder="1" applyProtection="1">
      <protection hidden="1"/>
    </xf>
    <xf numFmtId="0" fontId="6" fillId="5" borderId="0" xfId="3" applyFill="1"/>
    <xf numFmtId="0" fontId="6" fillId="5" borderId="10" xfId="3" applyFill="1" applyBorder="1"/>
    <xf numFmtId="0" fontId="6" fillId="6" borderId="10" xfId="3" applyFill="1" applyBorder="1" applyProtection="1">
      <protection locked="0"/>
    </xf>
    <xf numFmtId="0" fontId="9" fillId="0" borderId="1" xfId="2" applyFont="1" applyBorder="1"/>
    <xf numFmtId="0" fontId="5" fillId="8" borderId="0" xfId="4" applyFill="1"/>
    <xf numFmtId="0" fontId="11" fillId="3" borderId="1" xfId="2" applyFont="1" applyFill="1" applyBorder="1" applyAlignment="1" applyProtection="1">
      <alignment horizontal="left"/>
      <protection locked="0"/>
    </xf>
    <xf numFmtId="14" fontId="11" fillId="3" borderId="1" xfId="2" applyNumberFormat="1" applyFont="1" applyFill="1" applyBorder="1" applyAlignment="1" applyProtection="1">
      <alignment horizontal="left"/>
      <protection locked="0"/>
    </xf>
    <xf numFmtId="164" fontId="21" fillId="3" borderId="1" xfId="2" applyNumberFormat="1" applyFont="1" applyFill="1" applyBorder="1" applyAlignment="1" applyProtection="1">
      <alignment horizontal="left"/>
      <protection locked="0"/>
    </xf>
    <xf numFmtId="0" fontId="21" fillId="3" borderId="1" xfId="2" applyFont="1" applyFill="1" applyBorder="1" applyAlignment="1" applyProtection="1">
      <alignment horizontal="left"/>
      <protection locked="0"/>
    </xf>
    <xf numFmtId="0" fontId="0" fillId="3" borderId="3" xfId="0" applyFill="1" applyBorder="1" applyAlignment="1" applyProtection="1">
      <alignment horizontal="left"/>
      <protection locked="0"/>
    </xf>
    <xf numFmtId="165" fontId="0" fillId="3" borderId="0" xfId="0" applyNumberFormat="1" applyFill="1" applyProtection="1">
      <protection locked="0"/>
    </xf>
    <xf numFmtId="165" fontId="9" fillId="3" borderId="7" xfId="0" applyNumberFormat="1" applyFont="1" applyFill="1" applyBorder="1" applyProtection="1">
      <protection locked="0"/>
    </xf>
    <xf numFmtId="165" fontId="9" fillId="3" borderId="8" xfId="0" applyNumberFormat="1" applyFont="1" applyFill="1" applyBorder="1" applyProtection="1">
      <protection locked="0"/>
    </xf>
    <xf numFmtId="167" fontId="25" fillId="0" borderId="10" xfId="0" applyNumberFormat="1" applyFont="1" applyBorder="1" applyAlignment="1" applyProtection="1">
      <alignment horizontal="center"/>
      <protection locked="0"/>
    </xf>
    <xf numFmtId="0" fontId="9" fillId="0" borderId="10" xfId="0" applyFont="1" applyBorder="1" applyProtection="1">
      <protection locked="0"/>
    </xf>
    <xf numFmtId="167" fontId="9" fillId="0" borderId="10" xfId="2" applyNumberFormat="1" applyFont="1" applyBorder="1" applyAlignment="1" applyProtection="1">
      <alignment horizontal="center"/>
      <protection locked="0"/>
    </xf>
    <xf numFmtId="0" fontId="4" fillId="5" borderId="10" xfId="3" applyFont="1" applyFill="1" applyBorder="1"/>
    <xf numFmtId="169" fontId="0" fillId="3" borderId="0" xfId="0" applyNumberFormat="1" applyFill="1" applyProtection="1">
      <protection locked="0"/>
    </xf>
    <xf numFmtId="169" fontId="0" fillId="0" borderId="0" xfId="0" applyNumberFormat="1"/>
    <xf numFmtId="169" fontId="10" fillId="3" borderId="7" xfId="0" applyNumberFormat="1" applyFont="1" applyFill="1" applyBorder="1" applyProtection="1">
      <protection locked="0"/>
    </xf>
    <xf numFmtId="165" fontId="10" fillId="3" borderId="8" xfId="0" applyNumberFormat="1" applyFont="1" applyFill="1" applyBorder="1" applyProtection="1">
      <protection locked="0"/>
    </xf>
    <xf numFmtId="0" fontId="3" fillId="5" borderId="10" xfId="3" applyFont="1" applyFill="1" applyBorder="1" applyAlignment="1">
      <alignment wrapText="1"/>
    </xf>
    <xf numFmtId="0" fontId="2" fillId="5" borderId="10" xfId="3" applyFont="1" applyFill="1" applyBorder="1"/>
    <xf numFmtId="0" fontId="2" fillId="5" borderId="10" xfId="3" applyFont="1" applyFill="1" applyBorder="1" applyAlignment="1">
      <alignment wrapText="1"/>
    </xf>
    <xf numFmtId="0" fontId="9" fillId="4" borderId="5" xfId="0" applyFont="1" applyFill="1" applyBorder="1" applyAlignment="1">
      <alignment horizontal="right"/>
    </xf>
    <xf numFmtId="0" fontId="34" fillId="0" borderId="0" xfId="2" applyFont="1"/>
    <xf numFmtId="0" fontId="34" fillId="0" borderId="0" xfId="0" applyFont="1"/>
    <xf numFmtId="0" fontId="11" fillId="0" borderId="0" xfId="2" applyFont="1"/>
    <xf numFmtId="169" fontId="34" fillId="0" borderId="0" xfId="0" applyNumberFormat="1" applyFont="1"/>
    <xf numFmtId="169" fontId="34" fillId="0" borderId="0" xfId="2" applyNumberFormat="1" applyFont="1"/>
    <xf numFmtId="0" fontId="1" fillId="5" borderId="10" xfId="3" applyFont="1" applyFill="1" applyBorder="1" applyAlignment="1">
      <alignment wrapText="1"/>
    </xf>
    <xf numFmtId="0" fontId="33" fillId="5" borderId="10" xfId="4" applyFont="1" applyFill="1" applyBorder="1" applyAlignment="1">
      <alignment horizontal="center"/>
    </xf>
    <xf numFmtId="0" fontId="32" fillId="5" borderId="3" xfId="5" applyFont="1" applyFill="1" applyBorder="1" applyAlignment="1" applyProtection="1">
      <alignment horizontal="left" vertical="top" wrapText="1"/>
    </xf>
    <xf numFmtId="0" fontId="32" fillId="5" borderId="4" xfId="5" applyFont="1" applyFill="1" applyBorder="1" applyAlignment="1" applyProtection="1">
      <alignment horizontal="left" vertical="top" wrapText="1"/>
    </xf>
    <xf numFmtId="0" fontId="32" fillId="5" borderId="5" xfId="5" applyFont="1" applyFill="1" applyBorder="1" applyAlignment="1" applyProtection="1">
      <alignment horizontal="left" vertical="top" wrapText="1"/>
    </xf>
    <xf numFmtId="0" fontId="32" fillId="5" borderId="12" xfId="5" applyFont="1" applyFill="1" applyBorder="1" applyAlignment="1" applyProtection="1">
      <alignment horizontal="left" vertical="top" wrapText="1"/>
    </xf>
    <xf numFmtId="0" fontId="32" fillId="5" borderId="0" xfId="5" applyFont="1" applyFill="1" applyBorder="1" applyAlignment="1" applyProtection="1">
      <alignment horizontal="left" vertical="top" wrapText="1"/>
    </xf>
    <xf numFmtId="0" fontId="32" fillId="5" borderId="13" xfId="5" applyFont="1" applyFill="1" applyBorder="1" applyAlignment="1" applyProtection="1">
      <alignment horizontal="left" vertical="top" wrapText="1"/>
    </xf>
    <xf numFmtId="0" fontId="32" fillId="5" borderId="6" xfId="5" applyFont="1" applyFill="1" applyBorder="1" applyAlignment="1" applyProtection="1">
      <alignment horizontal="left" vertical="top" wrapText="1"/>
    </xf>
    <xf numFmtId="0" fontId="32" fillId="5" borderId="7" xfId="5" applyFont="1" applyFill="1" applyBorder="1" applyAlignment="1" applyProtection="1">
      <alignment horizontal="left" vertical="top" wrapText="1"/>
    </xf>
    <xf numFmtId="0" fontId="32" fillId="5" borderId="8" xfId="5" applyFont="1" applyFill="1" applyBorder="1" applyAlignment="1" applyProtection="1">
      <alignment horizontal="left" vertical="top" wrapText="1"/>
    </xf>
    <xf numFmtId="0" fontId="28" fillId="0" borderId="10" xfId="4" applyFont="1" applyBorder="1" applyAlignment="1">
      <alignment horizontal="left" vertical="top" wrapText="1"/>
    </xf>
    <xf numFmtId="0" fontId="26" fillId="5" borderId="0" xfId="3" applyFont="1" applyFill="1" applyAlignment="1">
      <alignment horizontal="left"/>
    </xf>
    <xf numFmtId="0" fontId="6" fillId="7" borderId="10" xfId="3" applyFill="1" applyBorder="1" applyAlignment="1">
      <alignment horizontal="center"/>
    </xf>
    <xf numFmtId="0" fontId="22" fillId="3" borderId="0" xfId="0" applyFont="1" applyFill="1" applyAlignment="1">
      <alignment horizontal="center" vertical="center"/>
    </xf>
  </cellXfs>
  <cellStyles count="6">
    <cellStyle name="Comma" xfId="1" builtinId="3"/>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9">
    <dxf>
      <font>
        <strike val="0"/>
        <outline val="0"/>
        <shadow val="0"/>
        <u val="none"/>
        <vertAlign val="baseline"/>
        <name val="Arial"/>
        <scheme val="none"/>
      </font>
      <border>
        <left style="thin">
          <color indexed="64"/>
        </left>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left" vertical="bottom" textRotation="0" wrapText="0" indent="0" justifyLastLine="0" shrinkToFit="0" readingOrder="0"/>
      <border diagonalUp="0" diagonalDown="0" outline="0">
        <left style="thin">
          <color indexed="64"/>
        </left>
        <right/>
        <top/>
        <bottom style="thin">
          <color indexed="64"/>
        </bottom>
      </border>
    </dxf>
    <dxf>
      <font>
        <b/>
        <i/>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font>
        <b/>
        <i/>
        <strike val="0"/>
        <condense val="0"/>
        <extend val="0"/>
        <outline val="0"/>
        <shadow val="0"/>
        <u val="none"/>
        <vertAlign val="baseline"/>
        <sz val="10"/>
        <color auto="1"/>
        <name val="Arial"/>
        <scheme val="none"/>
      </font>
      <border diagonalUp="0" diagonalDown="0" outline="0">
        <left/>
        <right style="thin">
          <color indexed="64"/>
        </right>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609578</xdr:colOff>
      <xdr:row>4</xdr:row>
      <xdr:rowOff>130689</xdr:rowOff>
    </xdr:from>
    <xdr:ext cx="3057548" cy="152715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378" y="892689"/>
          <a:ext cx="3057548" cy="15271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171450</xdr:rowOff>
        </xdr:from>
        <xdr:to>
          <xdr:col>1</xdr:col>
          <xdr:colOff>2362200</xdr:colOff>
          <xdr:row>13</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Entrance Counselling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171450</xdr:rowOff>
        </xdr:from>
        <xdr:to>
          <xdr:col>1</xdr:col>
          <xdr:colOff>2362200</xdr:colOff>
          <xdr:row>14</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Stafford MPN 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16</xdr:row>
          <xdr:rowOff>571500</xdr:rowOff>
        </xdr:from>
        <xdr:to>
          <xdr:col>1</xdr:col>
          <xdr:colOff>1914525</xdr:colOff>
          <xdr:row>16</xdr:row>
          <xdr:rowOff>933450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17</xdr:row>
          <xdr:rowOff>895350</xdr:rowOff>
        </xdr:from>
        <xdr:to>
          <xdr:col>1</xdr:col>
          <xdr:colOff>1914525</xdr:colOff>
          <xdr:row>17</xdr:row>
          <xdr:rowOff>1228725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1343025</xdr:colOff>
      <xdr:row>0</xdr:row>
      <xdr:rowOff>19050</xdr:rowOff>
    </xdr:from>
    <xdr:ext cx="2150170" cy="10763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0850" y="19050"/>
          <a:ext cx="2150170" cy="1076325"/>
        </a:xfrm>
        <a:prstGeom prst="rect">
          <a:avLst/>
        </a:prstGeom>
      </xdr:spPr>
    </xdr:pic>
    <xdr:clientData/>
  </xdr:oneCellAnchor>
  <xdr:oneCellAnchor>
    <xdr:from>
      <xdr:col>3</xdr:col>
      <xdr:colOff>1343025</xdr:colOff>
      <xdr:row>0</xdr:row>
      <xdr:rowOff>19050</xdr:rowOff>
    </xdr:from>
    <xdr:ext cx="2150170" cy="1076325"/>
    <xdr:pic>
      <xdr:nvPicPr>
        <xdr:cNvPr id="3" name="Picture 2">
          <a:extLst>
            <a:ext uri="{FF2B5EF4-FFF2-40B4-BE49-F238E27FC236}">
              <a16:creationId xmlns:a16="http://schemas.microsoft.com/office/drawing/2014/main" id="{49798124-4222-4731-8CAC-9F93B22AE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0850" y="19050"/>
          <a:ext cx="2150170" cy="10763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069E12-9F38-409A-BFA6-7662D2ACFC76}" name="Table1324" displayName="Table1324" ref="D15:E23" headerRowCount="0" totalsRowShown="0" headerRowDxfId="8" dataDxfId="7" headerRowBorderDxfId="5" tableBorderDxfId="6" totalsRowBorderDxfId="4">
  <tableColumns count="2">
    <tableColumn id="1" xr3:uid="{C6FAD8F5-F918-47A9-BFB8-B8F328C5C599}" name="Column1" headerRowDxfId="3" dataDxfId="2"/>
    <tableColumn id="2" xr3:uid="{3313691D-2F42-4AD5-90A5-E8CCF9CFB76A}" name="Column2" headerRowDxfId="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28"/>
  <sheetViews>
    <sheetView tabSelected="1" workbookViewId="0">
      <selection activeCell="F22" sqref="F22"/>
    </sheetView>
  </sheetViews>
  <sheetFormatPr defaultColWidth="9.140625" defaultRowHeight="15" x14ac:dyDescent="0.25"/>
  <cols>
    <col min="1" max="4" width="9.140625" style="81"/>
    <col min="5" max="5" width="18.140625" style="81" customWidth="1"/>
    <col min="6" max="16384" width="9.140625" style="81"/>
  </cols>
  <sheetData>
    <row r="3" spans="2:14" ht="15" customHeight="1" x14ac:dyDescent="0.25">
      <c r="B3" s="108" t="s">
        <v>75</v>
      </c>
      <c r="C3" s="108"/>
      <c r="D3" s="108"/>
      <c r="E3" s="108"/>
      <c r="F3" s="108"/>
      <c r="G3" s="108"/>
      <c r="H3" s="108"/>
      <c r="I3" s="108"/>
      <c r="J3" s="108"/>
      <c r="K3" s="108"/>
      <c r="L3" s="108"/>
      <c r="M3" s="108"/>
      <c r="N3" s="108"/>
    </row>
    <row r="4" spans="2:14" ht="15" customHeight="1" x14ac:dyDescent="0.25">
      <c r="B4" s="108"/>
      <c r="C4" s="108"/>
      <c r="D4" s="108"/>
      <c r="E4" s="108"/>
      <c r="F4" s="108"/>
      <c r="G4" s="108"/>
      <c r="H4" s="108"/>
      <c r="I4" s="108"/>
      <c r="J4" s="108"/>
      <c r="K4" s="108"/>
      <c r="L4" s="108"/>
      <c r="M4" s="108"/>
      <c r="N4" s="108"/>
    </row>
    <row r="6" spans="2:14" x14ac:dyDescent="0.25">
      <c r="B6" s="109" t="s">
        <v>74</v>
      </c>
      <c r="C6" s="110"/>
      <c r="D6" s="110"/>
      <c r="E6" s="111"/>
    </row>
    <row r="7" spans="2:14" x14ac:dyDescent="0.25">
      <c r="B7" s="112"/>
      <c r="C7" s="113"/>
      <c r="D7" s="113"/>
      <c r="E7" s="114"/>
    </row>
    <row r="8" spans="2:14" x14ac:dyDescent="0.25">
      <c r="B8" s="112"/>
      <c r="C8" s="113"/>
      <c r="D8" s="113"/>
      <c r="E8" s="114"/>
    </row>
    <row r="9" spans="2:14" x14ac:dyDescent="0.25">
      <c r="B9" s="112"/>
      <c r="C9" s="113"/>
      <c r="D9" s="113"/>
      <c r="E9" s="114"/>
    </row>
    <row r="10" spans="2:14" x14ac:dyDescent="0.25">
      <c r="B10" s="115"/>
      <c r="C10" s="116"/>
      <c r="D10" s="116"/>
      <c r="E10" s="117"/>
    </row>
    <row r="12" spans="2:14" x14ac:dyDescent="0.25">
      <c r="B12" s="109" t="s">
        <v>73</v>
      </c>
      <c r="C12" s="110"/>
      <c r="D12" s="110"/>
      <c r="E12" s="111"/>
    </row>
    <row r="13" spans="2:14" x14ac:dyDescent="0.25">
      <c r="B13" s="112"/>
      <c r="C13" s="113"/>
      <c r="D13" s="113"/>
      <c r="E13" s="114"/>
    </row>
    <row r="14" spans="2:14" x14ac:dyDescent="0.25">
      <c r="B14" s="112"/>
      <c r="C14" s="113"/>
      <c r="D14" s="113"/>
      <c r="E14" s="114"/>
    </row>
    <row r="15" spans="2:14" x14ac:dyDescent="0.25">
      <c r="B15" s="112"/>
      <c r="C15" s="113"/>
      <c r="D15" s="113"/>
      <c r="E15" s="114"/>
    </row>
    <row r="16" spans="2:14" x14ac:dyDescent="0.25">
      <c r="B16" s="115"/>
      <c r="C16" s="116"/>
      <c r="D16" s="116"/>
      <c r="E16" s="117"/>
    </row>
    <row r="18" spans="2:5" x14ac:dyDescent="0.25">
      <c r="B18" s="109" t="s">
        <v>72</v>
      </c>
      <c r="C18" s="110"/>
      <c r="D18" s="110"/>
      <c r="E18" s="111"/>
    </row>
    <row r="19" spans="2:5" x14ac:dyDescent="0.25">
      <c r="B19" s="112"/>
      <c r="C19" s="113"/>
      <c r="D19" s="113"/>
      <c r="E19" s="114"/>
    </row>
    <row r="20" spans="2:5" x14ac:dyDescent="0.25">
      <c r="B20" s="112"/>
      <c r="C20" s="113"/>
      <c r="D20" s="113"/>
      <c r="E20" s="114"/>
    </row>
    <row r="21" spans="2:5" x14ac:dyDescent="0.25">
      <c r="B21" s="112"/>
      <c r="C21" s="113"/>
      <c r="D21" s="113"/>
      <c r="E21" s="114"/>
    </row>
    <row r="22" spans="2:5" ht="39" customHeight="1" x14ac:dyDescent="0.25">
      <c r="B22" s="115"/>
      <c r="C22" s="116"/>
      <c r="D22" s="116"/>
      <c r="E22" s="117"/>
    </row>
    <row r="24" spans="2:5" x14ac:dyDescent="0.25">
      <c r="B24" s="118" t="s">
        <v>79</v>
      </c>
      <c r="C24" s="118"/>
      <c r="D24" s="118"/>
      <c r="E24" s="118"/>
    </row>
    <row r="25" spans="2:5" x14ac:dyDescent="0.25">
      <c r="B25" s="118"/>
      <c r="C25" s="118"/>
      <c r="D25" s="118"/>
      <c r="E25" s="118"/>
    </row>
    <row r="26" spans="2:5" x14ac:dyDescent="0.25">
      <c r="B26" s="118"/>
      <c r="C26" s="118"/>
      <c r="D26" s="118"/>
      <c r="E26" s="118"/>
    </row>
    <row r="27" spans="2:5" x14ac:dyDescent="0.25">
      <c r="B27" s="118"/>
      <c r="C27" s="118"/>
      <c r="D27" s="118"/>
      <c r="E27" s="118"/>
    </row>
    <row r="28" spans="2:5" ht="36.75" customHeight="1" x14ac:dyDescent="0.25">
      <c r="B28" s="118"/>
      <c r="C28" s="118"/>
      <c r="D28" s="118"/>
      <c r="E28" s="118"/>
    </row>
  </sheetData>
  <sheetProtection algorithmName="SHA-512" hashValue="6F/b86IGD+gFlWlPC0MshdWfX1Q1NhD8ybsPhRfyumfqhBjjXS2A8fPA7BqrtzQJ2UwtCat3tgxXH0yvqbcdAg==" saltValue="f2hk+mk1otmrh6OkqvjAsA==" spinCount="100000" sheet="1" objects="1" scenarios="1"/>
  <mergeCells count="5">
    <mergeCell ref="B3:N4"/>
    <mergeCell ref="B6:E10"/>
    <mergeCell ref="B12:E16"/>
    <mergeCell ref="B18:E22"/>
    <mergeCell ref="B24:E28"/>
  </mergeCells>
  <hyperlinks>
    <hyperlink ref="B6:E10" location="'Step 1 US loan application form'!A1" display="STEP 1 : Complete US loan application form " xr:uid="{00000000-0004-0000-0000-000000000000}"/>
    <hyperlink ref="B12:E16" location="'Step 2 COA'!A1" display="STEP 2 : Complete Cost of Attendance" xr:uid="{00000000-0004-0000-0000-000001000000}"/>
    <hyperlink ref="B18:E22" location="'Step 3 Visa Letter'!A1" display="STEP 3 : Ensure your name, DOB &amp; student number on visa letter is accurate"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19"/>
  <sheetViews>
    <sheetView workbookViewId="0">
      <selection activeCell="A13" sqref="A13:B13"/>
    </sheetView>
  </sheetViews>
  <sheetFormatPr defaultColWidth="9.140625" defaultRowHeight="15" x14ac:dyDescent="0.25"/>
  <cols>
    <col min="1" max="1" width="24.140625" style="77" bestFit="1" customWidth="1"/>
    <col min="2" max="2" width="51.28515625" style="77" customWidth="1"/>
    <col min="3" max="3" width="11.7109375" style="77" customWidth="1"/>
    <col min="4" max="16384" width="9.140625" style="77"/>
  </cols>
  <sheetData>
    <row r="1" spans="1:3" ht="23.25" x14ac:dyDescent="0.35">
      <c r="A1" s="119" t="s">
        <v>107</v>
      </c>
      <c r="B1" s="119"/>
      <c r="C1" s="119"/>
    </row>
    <row r="2" spans="1:3" x14ac:dyDescent="0.25">
      <c r="A2" s="120" t="s">
        <v>70</v>
      </c>
      <c r="B2" s="120"/>
    </row>
    <row r="3" spans="1:3" x14ac:dyDescent="0.25">
      <c r="A3" s="78" t="s">
        <v>69</v>
      </c>
      <c r="B3" s="79"/>
    </row>
    <row r="4" spans="1:3" x14ac:dyDescent="0.25">
      <c r="A4" s="78" t="s">
        <v>68</v>
      </c>
      <c r="B4" s="79"/>
    </row>
    <row r="5" spans="1:3" x14ac:dyDescent="0.25">
      <c r="A5" s="78" t="s">
        <v>67</v>
      </c>
      <c r="B5" s="79"/>
    </row>
    <row r="6" spans="1:3" x14ac:dyDescent="0.25">
      <c r="A6" s="78" t="s">
        <v>66</v>
      </c>
      <c r="B6" s="79"/>
    </row>
    <row r="7" spans="1:3" x14ac:dyDescent="0.25">
      <c r="A7" s="99" t="s">
        <v>81</v>
      </c>
      <c r="B7" s="79"/>
    </row>
    <row r="8" spans="1:3" x14ac:dyDescent="0.25">
      <c r="A8" s="78" t="s">
        <v>65</v>
      </c>
      <c r="B8" s="79"/>
    </row>
    <row r="9" spans="1:3" x14ac:dyDescent="0.25">
      <c r="A9" s="78" t="s">
        <v>64</v>
      </c>
      <c r="B9" s="79"/>
    </row>
    <row r="10" spans="1:3" x14ac:dyDescent="0.25">
      <c r="A10" s="120" t="s">
        <v>63</v>
      </c>
      <c r="B10" s="120"/>
    </row>
    <row r="11" spans="1:3" ht="60" x14ac:dyDescent="0.25">
      <c r="A11" s="107" t="s">
        <v>106</v>
      </c>
      <c r="B11" s="79"/>
    </row>
    <row r="12" spans="1:3" ht="45" x14ac:dyDescent="0.25">
      <c r="A12" s="100" t="s">
        <v>82</v>
      </c>
      <c r="B12" s="79"/>
    </row>
    <row r="13" spans="1:3" x14ac:dyDescent="0.25">
      <c r="A13" s="120" t="s">
        <v>62</v>
      </c>
      <c r="B13" s="120"/>
    </row>
    <row r="14" spans="1:3" x14ac:dyDescent="0.25">
      <c r="A14" s="78" t="s">
        <v>61</v>
      </c>
      <c r="B14" s="79"/>
    </row>
    <row r="15" spans="1:3" x14ac:dyDescent="0.25">
      <c r="A15" s="78"/>
      <c r="B15" s="79"/>
    </row>
    <row r="16" spans="1:3" x14ac:dyDescent="0.25">
      <c r="A16" s="120" t="s">
        <v>60</v>
      </c>
      <c r="B16" s="120"/>
    </row>
    <row r="17" spans="1:2" ht="90" x14ac:dyDescent="0.25">
      <c r="A17" s="100" t="s">
        <v>83</v>
      </c>
      <c r="B17" s="79"/>
    </row>
    <row r="18" spans="1:2" ht="167.25" customHeight="1" x14ac:dyDescent="0.25">
      <c r="A18" s="98" t="s">
        <v>80</v>
      </c>
      <c r="B18" s="79"/>
    </row>
    <row r="19" spans="1:2" x14ac:dyDescent="0.25">
      <c r="A19" s="93" t="s">
        <v>76</v>
      </c>
      <c r="B19" s="79"/>
    </row>
  </sheetData>
  <sheetProtection algorithmName="SHA-512" hashValue="HyVN8Vhlspn6kXiNIAOyKbiZfbETFqMXGjEoVjMUjKSgsrpgJiUu57jPRMwnXrTMZu9cv60xBKws07xF7znwHQ==" saltValue="aYpvYXZs0lY/aIKkQEJGpA==" spinCount="100000" sheet="1" objects="1" scenarios="1"/>
  <mergeCells count="5">
    <mergeCell ref="A1:C1"/>
    <mergeCell ref="A2:B2"/>
    <mergeCell ref="A10:B10"/>
    <mergeCell ref="A13:B13"/>
    <mergeCell ref="A16:B16"/>
  </mergeCells>
  <dataValidations count="7">
    <dataValidation allowBlank="1" showInputMessage="1" showErrorMessage="1" prompt="No hyphens or spaces" sqref="B6" xr:uid="{00000000-0002-0000-0100-000000000000}"/>
    <dataValidation allowBlank="1" showInputMessage="1" showErrorMessage="1" prompt="Enter Full Name" sqref="B19" xr:uid="{00000000-0002-0000-0100-000001000000}"/>
    <dataValidation allowBlank="1" showInputMessage="1" showErrorMessage="1" prompt="Enter degree course" sqref="B8" xr:uid="{00000000-0002-0000-0100-000002000000}"/>
    <dataValidation type="list" showInputMessage="1" showErrorMessage="1" prompt="Select an option" sqref="B11" xr:uid="{00000000-0002-0000-0100-000003000000}">
      <formula1>"Yes, No"</formula1>
    </dataValidation>
    <dataValidation type="list" showInputMessage="1" showErrorMessage="1" prompt="Select level of study from the drop down list" sqref="B9" xr:uid="{00000000-0002-0000-0100-000004000000}">
      <formula1>"Undergraduate i.e. BA/BSc, Postgraduate Taught i.e. MA/MSc, Postgraduate Research i.e. MPhil/PhD"</formula1>
    </dataValidation>
    <dataValidation allowBlank="1" showInputMessage="1" showErrorMessage="1" prompt="(DD/MM/YY)" sqref="B5" xr:uid="{00000000-0002-0000-0100-000005000000}"/>
    <dataValidation allowBlank="1" showInputMessage="1" showErrorMessage="1" prompt="Starting with 100...." sqref="B7" xr:uid="{00000000-0002-0000-0100-000006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171450</xdr:rowOff>
                  </from>
                  <to>
                    <xdr:col>1</xdr:col>
                    <xdr:colOff>2362200</xdr:colOff>
                    <xdr:row>13</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13</xdr:row>
                    <xdr:rowOff>171450</xdr:rowOff>
                  </from>
                  <to>
                    <xdr:col>1</xdr:col>
                    <xdr:colOff>2362200</xdr:colOff>
                    <xdr:row>14</xdr:row>
                    <xdr:rowOff>180975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1047750</xdr:colOff>
                    <xdr:row>16</xdr:row>
                    <xdr:rowOff>571500</xdr:rowOff>
                  </from>
                  <to>
                    <xdr:col>1</xdr:col>
                    <xdr:colOff>1914525</xdr:colOff>
                    <xdr:row>16</xdr:row>
                    <xdr:rowOff>933450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1047750</xdr:colOff>
                    <xdr:row>17</xdr:row>
                    <xdr:rowOff>895350</xdr:rowOff>
                  </from>
                  <to>
                    <xdr:col>1</xdr:col>
                    <xdr:colOff>1914525</xdr:colOff>
                    <xdr:row>17</xdr:row>
                    <xdr:rowOff>1228725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IV50"/>
  <sheetViews>
    <sheetView zoomScale="90" zoomScaleNormal="90" workbookViewId="0">
      <selection activeCell="B5" sqref="B5"/>
    </sheetView>
  </sheetViews>
  <sheetFormatPr defaultRowHeight="12.75" x14ac:dyDescent="0.2"/>
  <cols>
    <col min="1" max="1" width="41.85546875" customWidth="1"/>
    <col min="2" max="2" width="22" bestFit="1" customWidth="1"/>
    <col min="3" max="3" width="18" customWidth="1"/>
    <col min="4" max="4" width="20.28515625" bestFit="1" customWidth="1"/>
    <col min="5" max="5" width="32.140625" bestFit="1" customWidth="1"/>
  </cols>
  <sheetData>
    <row r="1" spans="1:256" ht="18" x14ac:dyDescent="0.25">
      <c r="A1" s="1" t="s">
        <v>108</v>
      </c>
      <c r="B1" s="121" t="s">
        <v>50</v>
      </c>
      <c r="C1" s="121"/>
      <c r="D1" s="12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5.75" x14ac:dyDescent="0.25">
      <c r="A2" s="2" t="s">
        <v>0</v>
      </c>
      <c r="B2" s="121"/>
      <c r="C2" s="121"/>
      <c r="D2" s="121"/>
    </row>
    <row r="3" spans="1:256" ht="29.25" customHeight="1" x14ac:dyDescent="0.25">
      <c r="A3" s="2" t="s">
        <v>1</v>
      </c>
      <c r="B3" s="4"/>
      <c r="C3" s="5"/>
      <c r="D3" s="3" t="s">
        <v>23</v>
      </c>
    </row>
    <row r="4" spans="1:256" ht="15.75" x14ac:dyDescent="0.25">
      <c r="A4" s="6" t="s">
        <v>2</v>
      </c>
      <c r="B4" s="7" t="s">
        <v>3</v>
      </c>
      <c r="C4" s="7" t="s">
        <v>4</v>
      </c>
      <c r="D4" t="s">
        <v>84</v>
      </c>
      <c r="E4" s="3"/>
      <c r="F4" s="8"/>
      <c r="G4" s="8"/>
    </row>
    <row r="5" spans="1:256" x14ac:dyDescent="0.2">
      <c r="A5" s="102" t="s">
        <v>5</v>
      </c>
      <c r="B5" s="94">
        <v>0</v>
      </c>
      <c r="C5" s="9">
        <f t="shared" ref="C5:C13" si="0">B5*$B$17</f>
        <v>0</v>
      </c>
      <c r="F5" s="8"/>
    </row>
    <row r="6" spans="1:256" x14ac:dyDescent="0.2">
      <c r="A6" s="102" t="s">
        <v>103</v>
      </c>
      <c r="B6" s="105">
        <v>9797</v>
      </c>
      <c r="C6" s="9">
        <f t="shared" si="0"/>
        <v>14499.56</v>
      </c>
      <c r="F6" s="8"/>
    </row>
    <row r="7" spans="1:256" x14ac:dyDescent="0.2">
      <c r="A7" s="102" t="s">
        <v>104</v>
      </c>
      <c r="B7" s="105">
        <v>4534</v>
      </c>
      <c r="C7" s="9">
        <f t="shared" si="0"/>
        <v>6710.32</v>
      </c>
      <c r="F7" s="8"/>
    </row>
    <row r="8" spans="1:256" x14ac:dyDescent="0.2">
      <c r="A8" s="102" t="s">
        <v>6</v>
      </c>
      <c r="B8" s="105">
        <v>1400</v>
      </c>
      <c r="C8" s="9">
        <f t="shared" si="0"/>
        <v>2072</v>
      </c>
      <c r="F8" s="8"/>
    </row>
    <row r="9" spans="1:256" x14ac:dyDescent="0.2">
      <c r="A9" s="102" t="s">
        <v>78</v>
      </c>
      <c r="B9" s="105">
        <v>2440</v>
      </c>
      <c r="C9" s="9">
        <f t="shared" si="0"/>
        <v>3611.2</v>
      </c>
      <c r="F9" s="8"/>
    </row>
    <row r="10" spans="1:256" x14ac:dyDescent="0.2">
      <c r="A10" s="102" t="s">
        <v>7</v>
      </c>
      <c r="B10" s="105">
        <v>3360</v>
      </c>
      <c r="C10" s="9">
        <f t="shared" si="0"/>
        <v>4972.8</v>
      </c>
      <c r="F10" s="8"/>
    </row>
    <row r="11" spans="1:256" x14ac:dyDescent="0.2">
      <c r="A11" s="103" t="s">
        <v>51</v>
      </c>
      <c r="B11" s="106">
        <v>2716</v>
      </c>
      <c r="C11" s="9">
        <f t="shared" si="0"/>
        <v>4019.68</v>
      </c>
      <c r="F11" s="8"/>
    </row>
    <row r="12" spans="1:256" x14ac:dyDescent="0.2">
      <c r="A12" s="104" t="s">
        <v>8</v>
      </c>
      <c r="B12" s="106">
        <v>558</v>
      </c>
      <c r="C12" s="9">
        <f t="shared" si="0"/>
        <v>825.84</v>
      </c>
      <c r="F12" s="8"/>
    </row>
    <row r="13" spans="1:256" x14ac:dyDescent="0.2">
      <c r="A13" t="s">
        <v>9</v>
      </c>
      <c r="B13" s="106">
        <v>2550</v>
      </c>
      <c r="C13" s="9">
        <f t="shared" si="0"/>
        <v>3774</v>
      </c>
      <c r="F13" s="8"/>
    </row>
    <row r="14" spans="1:256" x14ac:dyDescent="0.2">
      <c r="A14" s="8" t="s">
        <v>55</v>
      </c>
      <c r="B14" s="95">
        <f>C14/B17</f>
        <v>70.945945945945951</v>
      </c>
      <c r="C14" s="9">
        <v>105</v>
      </c>
      <c r="F14" s="8"/>
    </row>
    <row r="15" spans="1:256" x14ac:dyDescent="0.2">
      <c r="A15" s="10" t="s">
        <v>10</v>
      </c>
      <c r="B15" s="95">
        <f>SUM(B5:B14)</f>
        <v>27425.945945945947</v>
      </c>
      <c r="C15" s="9">
        <f>SUM(C5:C14)</f>
        <v>40590.399999999994</v>
      </c>
      <c r="D15" s="69" t="s">
        <v>46</v>
      </c>
      <c r="E15" s="82"/>
      <c r="F15" s="8"/>
    </row>
    <row r="16" spans="1:256" x14ac:dyDescent="0.2">
      <c r="B16" s="11"/>
      <c r="C16" s="9"/>
      <c r="D16" s="69" t="s">
        <v>47</v>
      </c>
      <c r="E16" s="82"/>
      <c r="F16" s="8"/>
    </row>
    <row r="17" spans="1:6" x14ac:dyDescent="0.2">
      <c r="A17" s="28" t="s">
        <v>12</v>
      </c>
      <c r="B17" s="72">
        <v>1.48</v>
      </c>
      <c r="D17" s="69" t="s">
        <v>54</v>
      </c>
      <c r="E17" s="82"/>
      <c r="F17" s="8"/>
    </row>
    <row r="18" spans="1:6" x14ac:dyDescent="0.2">
      <c r="D18" s="69" t="s">
        <v>53</v>
      </c>
      <c r="E18" s="82"/>
      <c r="F18" s="8"/>
    </row>
    <row r="19" spans="1:6" ht="15.75" x14ac:dyDescent="0.25">
      <c r="A19" s="29" t="s">
        <v>13</v>
      </c>
      <c r="B19" s="30">
        <f>C15</f>
        <v>40590.399999999994</v>
      </c>
      <c r="D19" s="69" t="s">
        <v>96</v>
      </c>
      <c r="E19" s="82"/>
      <c r="F19" s="8"/>
    </row>
    <row r="20" spans="1:6" ht="15.75" x14ac:dyDescent="0.25">
      <c r="A20" s="12"/>
      <c r="B20" s="13"/>
      <c r="D20" s="69" t="s">
        <v>48</v>
      </c>
      <c r="E20" s="83"/>
      <c r="F20" s="8"/>
    </row>
    <row r="21" spans="1:6" ht="15.75" x14ac:dyDescent="0.25">
      <c r="A21" s="32"/>
      <c r="B21" s="33" t="s">
        <v>85</v>
      </c>
      <c r="C21" s="34" t="s">
        <v>86</v>
      </c>
      <c r="D21" s="69" t="s">
        <v>49</v>
      </c>
      <c r="E21" s="84"/>
    </row>
    <row r="22" spans="1:6" ht="63" x14ac:dyDescent="0.25">
      <c r="A22" s="31" t="s">
        <v>109</v>
      </c>
      <c r="B22" s="96"/>
      <c r="C22" s="97"/>
      <c r="D22" s="69" t="s">
        <v>81</v>
      </c>
      <c r="E22" s="85"/>
    </row>
    <row r="23" spans="1:6" ht="26.25" x14ac:dyDescent="0.25">
      <c r="A23" s="15"/>
      <c r="B23" s="16"/>
      <c r="C23" s="17"/>
      <c r="D23" s="70" t="s">
        <v>52</v>
      </c>
      <c r="E23" s="86"/>
    </row>
    <row r="24" spans="1:6" s="4" customFormat="1" ht="31.5" x14ac:dyDescent="0.25">
      <c r="A24" s="35" t="s">
        <v>14</v>
      </c>
      <c r="B24" s="36" t="s">
        <v>95</v>
      </c>
      <c r="C24" s="36" t="s">
        <v>88</v>
      </c>
      <c r="D24" s="37" t="s">
        <v>15</v>
      </c>
      <c r="E24" s="15"/>
    </row>
    <row r="25" spans="1:6" x14ac:dyDescent="0.2">
      <c r="A25" t="s">
        <v>16</v>
      </c>
      <c r="B25" s="18">
        <f>B19</f>
        <v>40590.399999999994</v>
      </c>
      <c r="C25" s="9">
        <f>B25</f>
        <v>40590.399999999994</v>
      </c>
      <c r="D25" s="9">
        <f>B25</f>
        <v>40590.399999999994</v>
      </c>
    </row>
    <row r="26" spans="1:6" x14ac:dyDescent="0.2">
      <c r="A26" t="s">
        <v>94</v>
      </c>
      <c r="B26" s="87">
        <v>0</v>
      </c>
      <c r="C26" s="19" t="s">
        <v>11</v>
      </c>
      <c r="D26" s="19" t="s">
        <v>11</v>
      </c>
    </row>
    <row r="27" spans="1:6" x14ac:dyDescent="0.2">
      <c r="A27" t="s">
        <v>105</v>
      </c>
      <c r="B27" s="9">
        <f>(B22*B17)+C22</f>
        <v>0</v>
      </c>
      <c r="C27" s="9">
        <f>B30+B27</f>
        <v>3500</v>
      </c>
      <c r="D27" s="9">
        <f>B27+B30+C30</f>
        <v>9500</v>
      </c>
    </row>
    <row r="28" spans="1:6" x14ac:dyDescent="0.2">
      <c r="A28" t="s">
        <v>17</v>
      </c>
      <c r="B28" s="9">
        <f>IF(B25-B26-B27&lt;0,0,B25-B26-B27)</f>
        <v>40590.399999999994</v>
      </c>
      <c r="C28" s="9">
        <f>IF(C25-C27&lt;0,0,C25-C27)</f>
        <v>37090.399999999994</v>
      </c>
      <c r="D28" s="9">
        <f>IF(D25-D27&lt;0,0,D25-D27)</f>
        <v>31090.399999999994</v>
      </c>
    </row>
    <row r="29" spans="1:6" x14ac:dyDescent="0.2">
      <c r="A29" t="s">
        <v>18</v>
      </c>
      <c r="B29" s="9">
        <v>3500</v>
      </c>
      <c r="C29" s="9">
        <f>B38</f>
        <v>6000</v>
      </c>
      <c r="D29" s="19"/>
    </row>
    <row r="30" spans="1:6" ht="18" x14ac:dyDescent="0.25">
      <c r="A30" s="80" t="s">
        <v>71</v>
      </c>
      <c r="B30" s="20">
        <f>IF(B29&lt;B28,B29,B28)</f>
        <v>3500</v>
      </c>
      <c r="C30" s="20">
        <f>IF(C29&lt;C28,C29,C28)</f>
        <v>6000</v>
      </c>
      <c r="D30" s="21">
        <f>D28</f>
        <v>31090.399999999994</v>
      </c>
    </row>
    <row r="31" spans="1:6" ht="18" x14ac:dyDescent="0.25">
      <c r="A31" s="1"/>
      <c r="B31" s="17"/>
      <c r="C31" s="17"/>
      <c r="D31" s="14"/>
    </row>
    <row r="32" spans="1:6" ht="31.5" x14ac:dyDescent="0.25">
      <c r="A32" s="38"/>
      <c r="B32" s="33" t="s">
        <v>87</v>
      </c>
      <c r="C32" s="33" t="s">
        <v>88</v>
      </c>
      <c r="D32" s="101" t="s">
        <v>15</v>
      </c>
    </row>
    <row r="33" spans="1:4" ht="63" x14ac:dyDescent="0.25">
      <c r="A33" s="31" t="s">
        <v>19</v>
      </c>
      <c r="B33" s="88">
        <v>0</v>
      </c>
      <c r="C33" s="88">
        <v>0</v>
      </c>
      <c r="D33" s="89">
        <v>0</v>
      </c>
    </row>
    <row r="34" spans="1:4" ht="15.75" x14ac:dyDescent="0.25">
      <c r="A34" s="15"/>
      <c r="B34" s="13"/>
      <c r="C34" s="13"/>
      <c r="D34" s="13"/>
    </row>
    <row r="35" spans="1:4" ht="15.75" x14ac:dyDescent="0.25">
      <c r="A35" s="15" t="s">
        <v>20</v>
      </c>
      <c r="B35" s="22"/>
      <c r="C35" s="23" t="s">
        <v>21</v>
      </c>
    </row>
    <row r="36" spans="1:4" ht="25.5" x14ac:dyDescent="0.2">
      <c r="A36" t="s">
        <v>22</v>
      </c>
      <c r="B36" s="14">
        <v>9500</v>
      </c>
      <c r="C36" s="24" t="s">
        <v>89</v>
      </c>
      <c r="D36" s="25" t="s">
        <v>90</v>
      </c>
    </row>
    <row r="37" spans="1:4" x14ac:dyDescent="0.2">
      <c r="A37" s="8" t="s">
        <v>91</v>
      </c>
      <c r="B37" s="14">
        <f>B30</f>
        <v>3500</v>
      </c>
      <c r="C37" s="26" t="s">
        <v>101</v>
      </c>
      <c r="D37" s="27" t="s">
        <v>102</v>
      </c>
    </row>
    <row r="38" spans="1:4" x14ac:dyDescent="0.2">
      <c r="A38" s="8" t="s">
        <v>92</v>
      </c>
      <c r="B38" s="14">
        <f>B36-B37</f>
        <v>6000</v>
      </c>
      <c r="C38" s="14"/>
    </row>
    <row r="41" spans="1:4" x14ac:dyDescent="0.2">
      <c r="A41" t="s">
        <v>97</v>
      </c>
    </row>
    <row r="42" spans="1:4" x14ac:dyDescent="0.2">
      <c r="A42" t="s">
        <v>93</v>
      </c>
    </row>
    <row r="43" spans="1:4" x14ac:dyDescent="0.2">
      <c r="A43" s="8" t="s">
        <v>113</v>
      </c>
    </row>
    <row r="44" spans="1:4" x14ac:dyDescent="0.2">
      <c r="A44" s="3"/>
    </row>
    <row r="50" spans="1:1" x14ac:dyDescent="0.2">
      <c r="A50" s="3"/>
    </row>
  </sheetData>
  <sheetProtection algorithmName="SHA-512" hashValue="niIqFsWcJHKyPjDldgl+CmLFIiy+bDXmhIk0qkGPAQKIwiSQt4DtbZJ+huJeDIR0PfgwW6FHFGkyK+xrtyVjPA==" saltValue="uXjLLBNY5IA5JcUA4eHYXQ==" spinCount="100000" sheet="1" objects="1" scenarios="1" selectLockedCells="1" autoFilter="0"/>
  <protectedRanges>
    <protectedRange algorithmName="SHA-512" hashValue="qeMMrgUT09qs7k2GpexrMJP24FDBoZfbQIYyzHabWBJVBmTlYdtG/K0Osq0CDzoFsCiJPYw+0QCJnlkelbmXIQ==" saltValue="zmNFPyxhBzSzhdOYFtw68Q==" spinCount="100000" sqref="A11" name="US loans_1_1"/>
  </protectedRanges>
  <mergeCells count="1">
    <mergeCell ref="B1:D2"/>
  </mergeCells>
  <dataValidations count="5">
    <dataValidation allowBlank="1" showInputMessage="1" showErrorMessage="1" prompt="Enter tuition fees in GBP without the £ symbol or commas" sqref="B5" xr:uid="{A300193F-810B-4261-869B-4868F75F88E3}"/>
    <dataValidation allowBlank="1" showInputMessage="1" showErrorMessage="1" prompt="DD/MM/YY" sqref="E21" xr:uid="{52BB8286-6118-4966-AC0C-ACAABC416A6B}"/>
    <dataValidation allowBlank="1" showInputMessage="1" showErrorMessage="1" prompt="Beginning with 100...." sqref="E22" xr:uid="{9F5B752B-91BD-4E1E-B2A8-755F1E8229DB}"/>
    <dataValidation allowBlank="1" showInputMessage="1" showErrorMessage="1" prompt="Enter duration of course in years i.e. 1, 2, 3, 4" sqref="E23" xr:uid="{AE8C9CCE-1417-4CC4-BDAD-CA51C63A9D69}"/>
    <dataValidation allowBlank="1" showInputMessage="1" showErrorMessage="1" prompt="The EFC figure can be found on your Student Aid Report (SAR)" sqref="B26" xr:uid="{81E6309C-A93F-4C5C-AF2D-3AEBA0ED0E81}"/>
  </dataValidations>
  <pageMargins left="0.7" right="0.7" top="0.75" bottom="0.75" header="0.3" footer="0.3"/>
  <pageSetup paperSize="9" scale="90" orientation="portrait" r:id="rId1"/>
  <colBreaks count="1" manualBreakCount="1">
    <brk id="4"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H67"/>
  <sheetViews>
    <sheetView workbookViewId="0">
      <selection activeCell="H45" sqref="H45"/>
    </sheetView>
  </sheetViews>
  <sheetFormatPr defaultRowHeight="15" x14ac:dyDescent="0.25"/>
  <cols>
    <col min="1" max="1" width="43.5703125" style="42" customWidth="1"/>
    <col min="2" max="2" width="61.7109375" style="42" customWidth="1"/>
    <col min="3" max="3" width="12.85546875" style="42" bestFit="1" customWidth="1"/>
    <col min="4" max="256" width="9.140625" style="42"/>
    <col min="257" max="257" width="43.5703125" style="42" customWidth="1"/>
    <col min="258" max="258" width="61.7109375" style="42" customWidth="1"/>
    <col min="259" max="512" width="9.140625" style="42"/>
    <col min="513" max="513" width="43.5703125" style="42" customWidth="1"/>
    <col min="514" max="514" width="61.7109375" style="42" customWidth="1"/>
    <col min="515" max="768" width="9.140625" style="42"/>
    <col min="769" max="769" width="43.5703125" style="42" customWidth="1"/>
    <col min="770" max="770" width="61.7109375" style="42" customWidth="1"/>
    <col min="771" max="1024" width="9.140625" style="42"/>
    <col min="1025" max="1025" width="43.5703125" style="42" customWidth="1"/>
    <col min="1026" max="1026" width="61.7109375" style="42" customWidth="1"/>
    <col min="1027" max="1280" width="9.140625" style="42"/>
    <col min="1281" max="1281" width="43.5703125" style="42" customWidth="1"/>
    <col min="1282" max="1282" width="61.7109375" style="42" customWidth="1"/>
    <col min="1283" max="1536" width="9.140625" style="42"/>
    <col min="1537" max="1537" width="43.5703125" style="42" customWidth="1"/>
    <col min="1538" max="1538" width="61.7109375" style="42" customWidth="1"/>
    <col min="1539" max="1792" width="9.140625" style="42"/>
    <col min="1793" max="1793" width="43.5703125" style="42" customWidth="1"/>
    <col min="1794" max="1794" width="61.7109375" style="42" customWidth="1"/>
    <col min="1795" max="2048" width="9.140625" style="42"/>
    <col min="2049" max="2049" width="43.5703125" style="42" customWidth="1"/>
    <col min="2050" max="2050" width="61.7109375" style="42" customWidth="1"/>
    <col min="2051" max="2304" width="9.140625" style="42"/>
    <col min="2305" max="2305" width="43.5703125" style="42" customWidth="1"/>
    <col min="2306" max="2306" width="61.7109375" style="42" customWidth="1"/>
    <col min="2307" max="2560" width="9.140625" style="42"/>
    <col min="2561" max="2561" width="43.5703125" style="42" customWidth="1"/>
    <col min="2562" max="2562" width="61.7109375" style="42" customWidth="1"/>
    <col min="2563" max="2816" width="9.140625" style="42"/>
    <col min="2817" max="2817" width="43.5703125" style="42" customWidth="1"/>
    <col min="2818" max="2818" width="61.7109375" style="42" customWidth="1"/>
    <col min="2819" max="3072" width="9.140625" style="42"/>
    <col min="3073" max="3073" width="43.5703125" style="42" customWidth="1"/>
    <col min="3074" max="3074" width="61.7109375" style="42" customWidth="1"/>
    <col min="3075" max="3328" width="9.140625" style="42"/>
    <col min="3329" max="3329" width="43.5703125" style="42" customWidth="1"/>
    <col min="3330" max="3330" width="61.7109375" style="42" customWidth="1"/>
    <col min="3331" max="3584" width="9.140625" style="42"/>
    <col min="3585" max="3585" width="43.5703125" style="42" customWidth="1"/>
    <col min="3586" max="3586" width="61.7109375" style="42" customWidth="1"/>
    <col min="3587" max="3840" width="9.140625" style="42"/>
    <col min="3841" max="3841" width="43.5703125" style="42" customWidth="1"/>
    <col min="3842" max="3842" width="61.7109375" style="42" customWidth="1"/>
    <col min="3843" max="4096" width="9.140625" style="42"/>
    <col min="4097" max="4097" width="43.5703125" style="42" customWidth="1"/>
    <col min="4098" max="4098" width="61.7109375" style="42" customWidth="1"/>
    <col min="4099" max="4352" width="9.140625" style="42"/>
    <col min="4353" max="4353" width="43.5703125" style="42" customWidth="1"/>
    <col min="4354" max="4354" width="61.7109375" style="42" customWidth="1"/>
    <col min="4355" max="4608" width="9.140625" style="42"/>
    <col min="4609" max="4609" width="43.5703125" style="42" customWidth="1"/>
    <col min="4610" max="4610" width="61.7109375" style="42" customWidth="1"/>
    <col min="4611" max="4864" width="9.140625" style="42"/>
    <col min="4865" max="4865" width="43.5703125" style="42" customWidth="1"/>
    <col min="4866" max="4866" width="61.7109375" style="42" customWidth="1"/>
    <col min="4867" max="5120" width="9.140625" style="42"/>
    <col min="5121" max="5121" width="43.5703125" style="42" customWidth="1"/>
    <col min="5122" max="5122" width="61.7109375" style="42" customWidth="1"/>
    <col min="5123" max="5376" width="9.140625" style="42"/>
    <col min="5377" max="5377" width="43.5703125" style="42" customWidth="1"/>
    <col min="5378" max="5378" width="61.7109375" style="42" customWidth="1"/>
    <col min="5379" max="5632" width="9.140625" style="42"/>
    <col min="5633" max="5633" width="43.5703125" style="42" customWidth="1"/>
    <col min="5634" max="5634" width="61.7109375" style="42" customWidth="1"/>
    <col min="5635" max="5888" width="9.140625" style="42"/>
    <col min="5889" max="5889" width="43.5703125" style="42" customWidth="1"/>
    <col min="5890" max="5890" width="61.7109375" style="42" customWidth="1"/>
    <col min="5891" max="6144" width="9.140625" style="42"/>
    <col min="6145" max="6145" width="43.5703125" style="42" customWidth="1"/>
    <col min="6146" max="6146" width="61.7109375" style="42" customWidth="1"/>
    <col min="6147" max="6400" width="9.140625" style="42"/>
    <col min="6401" max="6401" width="43.5703125" style="42" customWidth="1"/>
    <col min="6402" max="6402" width="61.7109375" style="42" customWidth="1"/>
    <col min="6403" max="6656" width="9.140625" style="42"/>
    <col min="6657" max="6657" width="43.5703125" style="42" customWidth="1"/>
    <col min="6658" max="6658" width="61.7109375" style="42" customWidth="1"/>
    <col min="6659" max="6912" width="9.140625" style="42"/>
    <col min="6913" max="6913" width="43.5703125" style="42" customWidth="1"/>
    <col min="6914" max="6914" width="61.7109375" style="42" customWidth="1"/>
    <col min="6915" max="7168" width="9.140625" style="42"/>
    <col min="7169" max="7169" width="43.5703125" style="42" customWidth="1"/>
    <col min="7170" max="7170" width="61.7109375" style="42" customWidth="1"/>
    <col min="7171" max="7424" width="9.140625" style="42"/>
    <col min="7425" max="7425" width="43.5703125" style="42" customWidth="1"/>
    <col min="7426" max="7426" width="61.7109375" style="42" customWidth="1"/>
    <col min="7427" max="7680" width="9.140625" style="42"/>
    <col min="7681" max="7681" width="43.5703125" style="42" customWidth="1"/>
    <col min="7682" max="7682" width="61.7109375" style="42" customWidth="1"/>
    <col min="7683" max="7936" width="9.140625" style="42"/>
    <col min="7937" max="7937" width="43.5703125" style="42" customWidth="1"/>
    <col min="7938" max="7938" width="61.7109375" style="42" customWidth="1"/>
    <col min="7939" max="8192" width="9.140625" style="42"/>
    <col min="8193" max="8193" width="43.5703125" style="42" customWidth="1"/>
    <col min="8194" max="8194" width="61.7109375" style="42" customWidth="1"/>
    <col min="8195" max="8448" width="9.140625" style="42"/>
    <col min="8449" max="8449" width="43.5703125" style="42" customWidth="1"/>
    <col min="8450" max="8450" width="61.7109375" style="42" customWidth="1"/>
    <col min="8451" max="8704" width="9.140625" style="42"/>
    <col min="8705" max="8705" width="43.5703125" style="42" customWidth="1"/>
    <col min="8706" max="8706" width="61.7109375" style="42" customWidth="1"/>
    <col min="8707" max="8960" width="9.140625" style="42"/>
    <col min="8961" max="8961" width="43.5703125" style="42" customWidth="1"/>
    <col min="8962" max="8962" width="61.7109375" style="42" customWidth="1"/>
    <col min="8963" max="9216" width="9.140625" style="42"/>
    <col min="9217" max="9217" width="43.5703125" style="42" customWidth="1"/>
    <col min="9218" max="9218" width="61.7109375" style="42" customWidth="1"/>
    <col min="9219" max="9472" width="9.140625" style="42"/>
    <col min="9473" max="9473" width="43.5703125" style="42" customWidth="1"/>
    <col min="9474" max="9474" width="61.7109375" style="42" customWidth="1"/>
    <col min="9475" max="9728" width="9.140625" style="42"/>
    <col min="9729" max="9729" width="43.5703125" style="42" customWidth="1"/>
    <col min="9730" max="9730" width="61.7109375" style="42" customWidth="1"/>
    <col min="9731" max="9984" width="9.140625" style="42"/>
    <col min="9985" max="9985" width="43.5703125" style="42" customWidth="1"/>
    <col min="9986" max="9986" width="61.7109375" style="42" customWidth="1"/>
    <col min="9987" max="10240" width="9.140625" style="42"/>
    <col min="10241" max="10241" width="43.5703125" style="42" customWidth="1"/>
    <col min="10242" max="10242" width="61.7109375" style="42" customWidth="1"/>
    <col min="10243" max="10496" width="9.140625" style="42"/>
    <col min="10497" max="10497" width="43.5703125" style="42" customWidth="1"/>
    <col min="10498" max="10498" width="61.7109375" style="42" customWidth="1"/>
    <col min="10499" max="10752" width="9.140625" style="42"/>
    <col min="10753" max="10753" width="43.5703125" style="42" customWidth="1"/>
    <col min="10754" max="10754" width="61.7109375" style="42" customWidth="1"/>
    <col min="10755" max="11008" width="9.140625" style="42"/>
    <col min="11009" max="11009" width="43.5703125" style="42" customWidth="1"/>
    <col min="11010" max="11010" width="61.7109375" style="42" customWidth="1"/>
    <col min="11011" max="11264" width="9.140625" style="42"/>
    <col min="11265" max="11265" width="43.5703125" style="42" customWidth="1"/>
    <col min="11266" max="11266" width="61.7109375" style="42" customWidth="1"/>
    <col min="11267" max="11520" width="9.140625" style="42"/>
    <col min="11521" max="11521" width="43.5703125" style="42" customWidth="1"/>
    <col min="11522" max="11522" width="61.7109375" style="42" customWidth="1"/>
    <col min="11523" max="11776" width="9.140625" style="42"/>
    <col min="11777" max="11777" width="43.5703125" style="42" customWidth="1"/>
    <col min="11778" max="11778" width="61.7109375" style="42" customWidth="1"/>
    <col min="11779" max="12032" width="9.140625" style="42"/>
    <col min="12033" max="12033" width="43.5703125" style="42" customWidth="1"/>
    <col min="12034" max="12034" width="61.7109375" style="42" customWidth="1"/>
    <col min="12035" max="12288" width="9.140625" style="42"/>
    <col min="12289" max="12289" width="43.5703125" style="42" customWidth="1"/>
    <col min="12290" max="12290" width="61.7109375" style="42" customWidth="1"/>
    <col min="12291" max="12544" width="9.140625" style="42"/>
    <col min="12545" max="12545" width="43.5703125" style="42" customWidth="1"/>
    <col min="12546" max="12546" width="61.7109375" style="42" customWidth="1"/>
    <col min="12547" max="12800" width="9.140625" style="42"/>
    <col min="12801" max="12801" width="43.5703125" style="42" customWidth="1"/>
    <col min="12802" max="12802" width="61.7109375" style="42" customWidth="1"/>
    <col min="12803" max="13056" width="9.140625" style="42"/>
    <col min="13057" max="13057" width="43.5703125" style="42" customWidth="1"/>
    <col min="13058" max="13058" width="61.7109375" style="42" customWidth="1"/>
    <col min="13059" max="13312" width="9.140625" style="42"/>
    <col min="13313" max="13313" width="43.5703125" style="42" customWidth="1"/>
    <col min="13314" max="13314" width="61.7109375" style="42" customWidth="1"/>
    <col min="13315" max="13568" width="9.140625" style="42"/>
    <col min="13569" max="13569" width="43.5703125" style="42" customWidth="1"/>
    <col min="13570" max="13570" width="61.7109375" style="42" customWidth="1"/>
    <col min="13571" max="13824" width="9.140625" style="42"/>
    <col min="13825" max="13825" width="43.5703125" style="42" customWidth="1"/>
    <col min="13826" max="13826" width="61.7109375" style="42" customWidth="1"/>
    <col min="13827" max="14080" width="9.140625" style="42"/>
    <col min="14081" max="14081" width="43.5703125" style="42" customWidth="1"/>
    <col min="14082" max="14082" width="61.7109375" style="42" customWidth="1"/>
    <col min="14083" max="14336" width="9.140625" style="42"/>
    <col min="14337" max="14337" width="43.5703125" style="42" customWidth="1"/>
    <col min="14338" max="14338" width="61.7109375" style="42" customWidth="1"/>
    <col min="14339" max="14592" width="9.140625" style="42"/>
    <col min="14593" max="14593" width="43.5703125" style="42" customWidth="1"/>
    <col min="14594" max="14594" width="61.7109375" style="42" customWidth="1"/>
    <col min="14595" max="14848" width="9.140625" style="42"/>
    <col min="14849" max="14849" width="43.5703125" style="42" customWidth="1"/>
    <col min="14850" max="14850" width="61.7109375" style="42" customWidth="1"/>
    <col min="14851" max="15104" width="9.140625" style="42"/>
    <col min="15105" max="15105" width="43.5703125" style="42" customWidth="1"/>
    <col min="15106" max="15106" width="61.7109375" style="42" customWidth="1"/>
    <col min="15107" max="15360" width="9.140625" style="42"/>
    <col min="15361" max="15361" width="43.5703125" style="42" customWidth="1"/>
    <col min="15362" max="15362" width="61.7109375" style="42" customWidth="1"/>
    <col min="15363" max="15616" width="9.140625" style="42"/>
    <col min="15617" max="15617" width="43.5703125" style="42" customWidth="1"/>
    <col min="15618" max="15618" width="61.7109375" style="42" customWidth="1"/>
    <col min="15619" max="15872" width="9.140625" style="42"/>
    <col min="15873" max="15873" width="43.5703125" style="42" customWidth="1"/>
    <col min="15874" max="15874" width="61.7109375" style="42" customWidth="1"/>
    <col min="15875" max="16128" width="9.140625" style="42"/>
    <col min="16129" max="16129" width="43.5703125" style="42" customWidth="1"/>
    <col min="16130" max="16130" width="61.7109375" style="42" customWidth="1"/>
    <col min="16131" max="16384" width="9.140625" style="42"/>
  </cols>
  <sheetData>
    <row r="1" spans="1:7" ht="22.5" x14ac:dyDescent="0.3">
      <c r="A1" s="39">
        <f>'Step 2 COA'!E15</f>
        <v>0</v>
      </c>
      <c r="B1" s="40"/>
      <c r="C1" s="41"/>
      <c r="D1" s="41"/>
      <c r="E1" s="41"/>
      <c r="F1" s="41"/>
      <c r="G1" s="41"/>
    </row>
    <row r="2" spans="1:7" ht="22.5" x14ac:dyDescent="0.3">
      <c r="A2" s="43">
        <f>'Step 2 COA'!E16</f>
        <v>0</v>
      </c>
      <c r="B2" s="44"/>
      <c r="C2" s="41"/>
      <c r="D2" s="41"/>
      <c r="E2" s="41"/>
      <c r="F2" s="41"/>
      <c r="G2" s="41"/>
    </row>
    <row r="3" spans="1:7" ht="22.5" x14ac:dyDescent="0.3">
      <c r="A3" s="39">
        <f>'Step 2 COA'!E17</f>
        <v>0</v>
      </c>
      <c r="B3" s="44"/>
      <c r="C3" s="41"/>
      <c r="D3" s="41"/>
      <c r="E3" s="41"/>
      <c r="F3" s="41"/>
      <c r="G3" s="41"/>
    </row>
    <row r="4" spans="1:7" ht="22.5" x14ac:dyDescent="0.3">
      <c r="A4" s="39">
        <f>'Step 2 COA'!E18</f>
        <v>0</v>
      </c>
      <c r="B4" s="44"/>
      <c r="C4" s="41"/>
      <c r="D4" s="41"/>
      <c r="E4" s="41"/>
      <c r="F4" s="41"/>
      <c r="G4" s="41"/>
    </row>
    <row r="5" spans="1:7" ht="22.5" x14ac:dyDescent="0.3">
      <c r="A5" s="39">
        <f>'Step 2 COA'!E19</f>
        <v>0</v>
      </c>
      <c r="B5" s="44"/>
      <c r="C5" s="41"/>
      <c r="D5" s="41"/>
      <c r="E5" s="41"/>
      <c r="F5" s="41"/>
      <c r="G5" s="41"/>
    </row>
    <row r="6" spans="1:7" ht="22.5" x14ac:dyDescent="0.3">
      <c r="A6" s="45">
        <f>'Step 2 COA'!E20</f>
        <v>0</v>
      </c>
      <c r="B6" s="44"/>
      <c r="C6" s="41"/>
      <c r="D6" s="41"/>
      <c r="E6" s="41"/>
      <c r="F6" s="41"/>
      <c r="G6" s="41"/>
    </row>
    <row r="7" spans="1:7" x14ac:dyDescent="0.25">
      <c r="A7" s="46"/>
      <c r="B7" s="41"/>
      <c r="C7" s="41"/>
      <c r="D7" s="41"/>
      <c r="E7" s="41"/>
      <c r="F7" s="41"/>
      <c r="G7" s="41"/>
    </row>
    <row r="8" spans="1:7" x14ac:dyDescent="0.25">
      <c r="A8" s="47"/>
      <c r="B8" s="41"/>
      <c r="C8" s="41"/>
      <c r="D8" s="41"/>
      <c r="E8" s="41"/>
      <c r="F8" s="41"/>
      <c r="G8" s="41"/>
    </row>
    <row r="9" spans="1:7" x14ac:dyDescent="0.25">
      <c r="B9" s="41"/>
      <c r="C9" s="41"/>
      <c r="D9" s="41"/>
      <c r="E9" s="41"/>
      <c r="F9" s="41"/>
      <c r="G9" s="41"/>
    </row>
    <row r="10" spans="1:7" x14ac:dyDescent="0.25">
      <c r="A10" s="48"/>
      <c r="B10" s="41"/>
      <c r="C10" s="41"/>
      <c r="D10" s="41"/>
      <c r="E10" s="41"/>
      <c r="F10" s="41"/>
      <c r="G10" s="41"/>
    </row>
    <row r="11" spans="1:7" ht="22.5" x14ac:dyDescent="0.3">
      <c r="A11" s="49" t="s">
        <v>24</v>
      </c>
      <c r="B11" s="41"/>
      <c r="C11" s="41"/>
      <c r="D11" s="41"/>
      <c r="E11" s="41"/>
      <c r="F11" s="41"/>
      <c r="G11" s="41"/>
    </row>
    <row r="12" spans="1:7" ht="22.5" x14ac:dyDescent="0.3">
      <c r="A12" s="49" t="s">
        <v>112</v>
      </c>
      <c r="B12" s="41"/>
      <c r="C12" s="41"/>
      <c r="D12" s="41"/>
      <c r="E12" s="41"/>
      <c r="F12" s="41"/>
      <c r="G12" s="41"/>
    </row>
    <row r="13" spans="1:7" x14ac:dyDescent="0.25">
      <c r="A13" s="41"/>
      <c r="B13" s="41"/>
      <c r="C13" s="41"/>
      <c r="D13" s="41"/>
      <c r="E13" s="41"/>
      <c r="F13" s="41"/>
      <c r="G13" s="41"/>
    </row>
    <row r="14" spans="1:7" x14ac:dyDescent="0.25">
      <c r="A14" s="41"/>
      <c r="B14" s="41"/>
      <c r="C14" s="41"/>
      <c r="D14" s="41"/>
      <c r="E14" s="41"/>
      <c r="F14" s="41"/>
      <c r="G14" s="41"/>
    </row>
    <row r="15" spans="1:7" ht="18.75" x14ac:dyDescent="0.3">
      <c r="A15" s="50" t="s">
        <v>25</v>
      </c>
      <c r="B15" s="41"/>
      <c r="C15" s="41"/>
      <c r="D15" s="41"/>
      <c r="E15" s="41"/>
      <c r="F15" s="41"/>
      <c r="G15" s="41"/>
    </row>
    <row r="16" spans="1:7" x14ac:dyDescent="0.25">
      <c r="A16" s="41"/>
      <c r="B16" s="41"/>
      <c r="C16" s="41"/>
      <c r="D16" s="41"/>
      <c r="E16" s="41"/>
      <c r="F16" s="41"/>
      <c r="G16" s="41"/>
    </row>
    <row r="17" spans="1:7" s="54" customFormat="1" ht="15.75" x14ac:dyDescent="0.25">
      <c r="A17" s="51" t="s">
        <v>26</v>
      </c>
      <c r="B17" s="52">
        <f>'Step 2 COA'!E15</f>
        <v>0</v>
      </c>
      <c r="C17" s="53"/>
      <c r="D17" s="53"/>
      <c r="E17" s="53"/>
      <c r="F17" s="53"/>
      <c r="G17" s="53"/>
    </row>
    <row r="18" spans="1:7" s="54" customFormat="1" ht="15.75" x14ac:dyDescent="0.25">
      <c r="A18" s="51" t="s">
        <v>27</v>
      </c>
      <c r="B18" s="55">
        <f>'Step 2 COA'!E21</f>
        <v>0</v>
      </c>
      <c r="C18" s="53"/>
      <c r="D18" s="53"/>
      <c r="E18" s="53"/>
      <c r="F18" s="53"/>
      <c r="G18" s="53"/>
    </row>
    <row r="19" spans="1:7" s="54" customFormat="1" ht="15.75" x14ac:dyDescent="0.25">
      <c r="A19" s="51" t="s">
        <v>28</v>
      </c>
      <c r="B19" s="56">
        <f>'Step 2 COA'!E22</f>
        <v>0</v>
      </c>
      <c r="D19" s="53"/>
      <c r="E19" s="53"/>
      <c r="F19" s="53"/>
      <c r="G19" s="53"/>
    </row>
    <row r="20" spans="1:7" x14ac:dyDescent="0.25">
      <c r="A20" s="41"/>
      <c r="B20" s="41"/>
      <c r="C20" s="41"/>
      <c r="D20" s="41"/>
      <c r="E20" s="41"/>
      <c r="F20" s="41"/>
      <c r="G20" s="41"/>
    </row>
    <row r="21" spans="1:7" s="59" customFormat="1" ht="15.75" x14ac:dyDescent="0.25">
      <c r="A21" s="57" t="s">
        <v>29</v>
      </c>
      <c r="B21" s="58"/>
      <c r="C21" s="58"/>
      <c r="D21" s="58"/>
      <c r="E21" s="58"/>
      <c r="F21" s="58"/>
      <c r="G21" s="58"/>
    </row>
    <row r="22" spans="1:7" s="59" customFormat="1" ht="15.75" x14ac:dyDescent="0.25">
      <c r="A22" s="57"/>
      <c r="B22" s="58"/>
      <c r="C22" s="58"/>
      <c r="D22" s="58"/>
      <c r="E22" s="58"/>
      <c r="F22" s="58"/>
      <c r="G22" s="58"/>
    </row>
    <row r="23" spans="1:7" s="59" customFormat="1" ht="15.75" x14ac:dyDescent="0.25">
      <c r="A23" s="57" t="s">
        <v>30</v>
      </c>
      <c r="B23" s="58"/>
      <c r="C23" s="58"/>
      <c r="D23" s="58"/>
      <c r="E23" s="58"/>
      <c r="F23" s="58"/>
      <c r="G23" s="58"/>
    </row>
    <row r="24" spans="1:7" s="59" customFormat="1" ht="15.75" x14ac:dyDescent="0.25">
      <c r="A24" s="57" t="s">
        <v>31</v>
      </c>
      <c r="B24" s="58"/>
      <c r="C24" s="58"/>
      <c r="D24" s="58"/>
      <c r="E24" s="58"/>
      <c r="F24" s="58"/>
      <c r="G24" s="58"/>
    </row>
    <row r="25" spans="1:7" s="59" customFormat="1" ht="15.75" x14ac:dyDescent="0.25">
      <c r="A25" s="57" t="s">
        <v>32</v>
      </c>
      <c r="B25" s="58"/>
      <c r="C25" s="58"/>
      <c r="D25" s="58"/>
      <c r="E25" s="58"/>
      <c r="F25" s="58"/>
      <c r="G25" s="58"/>
    </row>
    <row r="26" spans="1:7" s="59" customFormat="1" ht="15.75" x14ac:dyDescent="0.25">
      <c r="A26" s="57" t="s">
        <v>100</v>
      </c>
      <c r="B26" s="58"/>
      <c r="C26" s="58"/>
      <c r="D26" s="58"/>
      <c r="E26" s="58"/>
      <c r="F26" s="58"/>
      <c r="G26" s="58"/>
    </row>
    <row r="27" spans="1:7" s="59" customFormat="1" ht="15.75" x14ac:dyDescent="0.25">
      <c r="A27" s="57" t="s">
        <v>33</v>
      </c>
      <c r="C27" s="58"/>
      <c r="D27" s="58"/>
      <c r="E27" s="58"/>
      <c r="F27" s="58"/>
      <c r="G27" s="58"/>
    </row>
    <row r="28" spans="1:7" s="59" customFormat="1" ht="15.75" x14ac:dyDescent="0.25">
      <c r="A28" s="57" t="s">
        <v>34</v>
      </c>
      <c r="B28" s="58"/>
      <c r="C28" s="58"/>
      <c r="D28" s="58"/>
      <c r="E28" s="58"/>
      <c r="F28" s="58"/>
      <c r="G28" s="58"/>
    </row>
    <row r="29" spans="1:7" s="59" customFormat="1" x14ac:dyDescent="0.2">
      <c r="A29" s="58"/>
      <c r="B29" s="58"/>
      <c r="C29" s="58"/>
      <c r="D29" s="58"/>
      <c r="E29" s="58"/>
      <c r="F29" s="58"/>
      <c r="G29" s="58"/>
    </row>
    <row r="30" spans="1:7" s="59" customFormat="1" ht="15.75" x14ac:dyDescent="0.25">
      <c r="A30" s="57" t="s">
        <v>35</v>
      </c>
      <c r="B30" s="58"/>
      <c r="C30" s="58"/>
      <c r="D30" s="58"/>
      <c r="E30" s="58"/>
      <c r="F30" s="58"/>
      <c r="G30" s="58"/>
    </row>
    <row r="31" spans="1:7" s="62" customFormat="1" ht="15.75" x14ac:dyDescent="0.25">
      <c r="A31" s="56" t="s">
        <v>36</v>
      </c>
      <c r="B31" s="60">
        <v>46286</v>
      </c>
      <c r="C31" s="61"/>
      <c r="D31" s="61"/>
      <c r="E31" s="61"/>
      <c r="F31" s="61"/>
      <c r="G31" s="61"/>
    </row>
    <row r="32" spans="1:7" s="62" customFormat="1" ht="15.75" x14ac:dyDescent="0.25">
      <c r="A32" s="56" t="s">
        <v>37</v>
      </c>
      <c r="B32" s="60">
        <v>46549</v>
      </c>
      <c r="C32" s="61"/>
      <c r="D32" s="61"/>
      <c r="E32" s="61"/>
      <c r="F32" s="61"/>
      <c r="G32" s="61"/>
    </row>
    <row r="33" spans="1:8" x14ac:dyDescent="0.25">
      <c r="A33" s="41"/>
      <c r="B33" s="41"/>
      <c r="C33" s="41"/>
      <c r="D33" s="41"/>
      <c r="E33" s="41"/>
      <c r="F33" s="41"/>
      <c r="G33" s="41"/>
    </row>
    <row r="34" spans="1:8" ht="15.75" x14ac:dyDescent="0.25">
      <c r="A34" s="57" t="s">
        <v>38</v>
      </c>
      <c r="B34" s="41"/>
      <c r="C34" s="41"/>
      <c r="D34" s="41"/>
      <c r="E34" s="41"/>
      <c r="F34" s="41"/>
      <c r="G34" s="41"/>
    </row>
    <row r="35" spans="1:8" s="54" customFormat="1" ht="15.75" x14ac:dyDescent="0.25">
      <c r="A35" s="51" t="s">
        <v>39</v>
      </c>
      <c r="B35" s="63" t="s">
        <v>40</v>
      </c>
      <c r="C35" s="53"/>
      <c r="D35" s="53"/>
      <c r="E35" s="53"/>
      <c r="F35" s="53"/>
      <c r="G35" s="53"/>
    </row>
    <row r="36" spans="1:8" s="54" customFormat="1" ht="15.75" x14ac:dyDescent="0.25">
      <c r="A36" s="51" t="s">
        <v>41</v>
      </c>
      <c r="B36" s="92">
        <v>0</v>
      </c>
      <c r="C36" s="53"/>
      <c r="D36" s="53"/>
      <c r="E36" s="53"/>
      <c r="F36" s="53"/>
      <c r="G36" s="53"/>
    </row>
    <row r="37" spans="1:8" s="54" customFormat="1" ht="15.75" x14ac:dyDescent="0.25">
      <c r="A37" s="51" t="s">
        <v>42</v>
      </c>
      <c r="B37" s="92">
        <v>0</v>
      </c>
      <c r="C37" s="53"/>
      <c r="D37" s="53"/>
      <c r="E37" s="53"/>
      <c r="F37" s="53"/>
      <c r="G37" s="53"/>
    </row>
    <row r="38" spans="1:8" s="54" customFormat="1" ht="15.75" x14ac:dyDescent="0.25">
      <c r="A38" s="51" t="s">
        <v>15</v>
      </c>
      <c r="B38" s="92">
        <v>0</v>
      </c>
      <c r="C38" s="53"/>
      <c r="D38" s="53"/>
      <c r="E38" s="53"/>
      <c r="F38" s="53"/>
      <c r="G38" s="53"/>
    </row>
    <row r="39" spans="1:8" s="54" customFormat="1" ht="16.5" thickBot="1" x14ac:dyDescent="0.3">
      <c r="A39" s="65" t="s">
        <v>10</v>
      </c>
      <c r="B39" s="92">
        <f>SUM(B36:B38)</f>
        <v>0</v>
      </c>
      <c r="C39" s="53"/>
      <c r="D39" s="53"/>
      <c r="E39" s="53"/>
      <c r="F39" s="53"/>
      <c r="G39" s="53"/>
    </row>
    <row r="40" spans="1:8" ht="15.75" thickTop="1" x14ac:dyDescent="0.25">
      <c r="A40" s="41"/>
      <c r="B40" s="41"/>
      <c r="C40" s="41"/>
      <c r="D40" s="41"/>
      <c r="E40" s="41"/>
      <c r="F40" s="41"/>
      <c r="G40" s="41"/>
    </row>
    <row r="41" spans="1:8" ht="15.75" x14ac:dyDescent="0.25">
      <c r="A41" s="57" t="s">
        <v>43</v>
      </c>
      <c r="B41" s="41"/>
      <c r="C41" s="41"/>
      <c r="D41" s="41"/>
      <c r="E41" s="41"/>
      <c r="F41" s="41"/>
      <c r="G41" s="41"/>
    </row>
    <row r="42" spans="1:8" s="54" customFormat="1" ht="15.75" x14ac:dyDescent="0.25">
      <c r="A42" s="71" t="s">
        <v>111</v>
      </c>
      <c r="B42" s="64">
        <f>H43</f>
        <v>0</v>
      </c>
      <c r="C42" s="53"/>
      <c r="D42" s="73"/>
      <c r="E42" s="74" t="s">
        <v>56</v>
      </c>
      <c r="F42" s="74" t="s">
        <v>57</v>
      </c>
      <c r="G42" s="74" t="s">
        <v>114</v>
      </c>
      <c r="H42" s="74" t="s">
        <v>10</v>
      </c>
    </row>
    <row r="43" spans="1:8" s="54" customFormat="1" ht="15.75" x14ac:dyDescent="0.25">
      <c r="A43" s="71" t="s">
        <v>110</v>
      </c>
      <c r="B43" s="64">
        <f>H44</f>
        <v>0</v>
      </c>
      <c r="C43" s="53"/>
      <c r="D43" s="75" t="s">
        <v>58</v>
      </c>
      <c r="E43" s="90"/>
      <c r="F43" s="91"/>
      <c r="G43" s="91"/>
      <c r="H43" s="76">
        <f>E43+F43+G43</f>
        <v>0</v>
      </c>
    </row>
    <row r="44" spans="1:8" s="54" customFormat="1" ht="16.5" thickBot="1" x14ac:dyDescent="0.3">
      <c r="A44" s="66" t="s">
        <v>10</v>
      </c>
      <c r="B44" s="64">
        <f>SUM(B42:B43)</f>
        <v>0</v>
      </c>
      <c r="C44" s="53"/>
      <c r="D44" s="75" t="s">
        <v>59</v>
      </c>
      <c r="E44" s="90"/>
      <c r="F44" s="91"/>
      <c r="G44" s="91"/>
      <c r="H44" s="76">
        <f>E44+F44+G44</f>
        <v>0</v>
      </c>
    </row>
    <row r="45" spans="1:8" s="54" customFormat="1" ht="16.5" thickTop="1" x14ac:dyDescent="0.25">
      <c r="A45" s="41"/>
      <c r="B45" s="41"/>
      <c r="C45" s="53"/>
    </row>
    <row r="46" spans="1:8" ht="15.75" x14ac:dyDescent="0.25">
      <c r="A46" s="57" t="s">
        <v>44</v>
      </c>
      <c r="B46" s="58"/>
      <c r="C46" s="41"/>
      <c r="D46" s="41"/>
      <c r="E46" s="41"/>
      <c r="F46" s="41"/>
      <c r="G46" s="41"/>
    </row>
    <row r="47" spans="1:8" s="59" customFormat="1" ht="15.75" x14ac:dyDescent="0.25">
      <c r="A47" s="57" t="s">
        <v>98</v>
      </c>
      <c r="B47" s="58"/>
      <c r="C47" s="58"/>
      <c r="D47" s="58"/>
      <c r="E47" s="58"/>
      <c r="F47" s="58"/>
      <c r="G47" s="58"/>
    </row>
    <row r="48" spans="1:8" s="59" customFormat="1" ht="15.75" x14ac:dyDescent="0.25">
      <c r="A48" s="57"/>
      <c r="B48" s="58"/>
      <c r="C48" s="58"/>
      <c r="D48" s="58"/>
      <c r="E48" s="58"/>
      <c r="F48" s="58"/>
      <c r="G48" s="58"/>
    </row>
    <row r="49" spans="1:7" s="59" customFormat="1" ht="15.75" x14ac:dyDescent="0.25">
      <c r="A49" s="57"/>
      <c r="B49" s="58"/>
      <c r="C49" s="58"/>
      <c r="D49" s="58"/>
      <c r="E49" s="58"/>
      <c r="F49" s="58"/>
      <c r="G49" s="58"/>
    </row>
    <row r="50" spans="1:7" s="59" customFormat="1" ht="15.75" x14ac:dyDescent="0.25">
      <c r="A50" s="57"/>
      <c r="B50" s="58"/>
      <c r="C50" s="58"/>
      <c r="D50" s="58"/>
      <c r="E50" s="58"/>
      <c r="F50" s="58"/>
      <c r="G50" s="58"/>
    </row>
    <row r="51" spans="1:7" s="59" customFormat="1" x14ac:dyDescent="0.2">
      <c r="B51" s="58"/>
      <c r="C51" s="58"/>
      <c r="D51" s="58"/>
      <c r="E51" s="58"/>
      <c r="F51" s="58"/>
      <c r="G51" s="58"/>
    </row>
    <row r="52" spans="1:7" s="59" customFormat="1" ht="15.75" x14ac:dyDescent="0.25">
      <c r="A52" s="67"/>
      <c r="B52" s="58"/>
      <c r="C52" s="58"/>
      <c r="D52" s="58"/>
      <c r="E52" s="58"/>
      <c r="F52" s="58"/>
      <c r="G52" s="58"/>
    </row>
    <row r="53" spans="1:7" s="59" customFormat="1" ht="15.75" x14ac:dyDescent="0.25">
      <c r="A53" s="67" t="s">
        <v>77</v>
      </c>
      <c r="B53" s="58"/>
      <c r="C53" s="58"/>
      <c r="D53" s="58"/>
      <c r="E53" s="58"/>
      <c r="F53" s="58"/>
      <c r="G53" s="58"/>
    </row>
    <row r="54" spans="1:7" s="59" customFormat="1" ht="15.75" x14ac:dyDescent="0.25">
      <c r="A54" s="57"/>
      <c r="B54" s="58"/>
      <c r="C54" s="58"/>
      <c r="D54" s="58"/>
      <c r="E54" s="58"/>
      <c r="F54" s="58"/>
      <c r="G54" s="58"/>
    </row>
    <row r="55" spans="1:7" s="59" customFormat="1" ht="15.75" x14ac:dyDescent="0.25">
      <c r="A55" s="57"/>
      <c r="B55" s="58"/>
      <c r="C55" s="58"/>
      <c r="D55" s="58"/>
      <c r="E55" s="58"/>
      <c r="F55" s="58"/>
      <c r="G55" s="58"/>
    </row>
    <row r="56" spans="1:7" s="59" customFormat="1" ht="15.75" x14ac:dyDescent="0.25">
      <c r="A56" s="57" t="s">
        <v>99</v>
      </c>
      <c r="B56" s="58"/>
      <c r="C56" s="58"/>
      <c r="D56" s="58"/>
      <c r="E56" s="58"/>
      <c r="F56" s="58"/>
      <c r="G56" s="58"/>
    </row>
    <row r="57" spans="1:7" s="59" customFormat="1" ht="15.75" x14ac:dyDescent="0.25">
      <c r="A57" s="57"/>
      <c r="B57" s="58"/>
      <c r="C57" s="58"/>
      <c r="D57" s="58"/>
      <c r="E57" s="58"/>
      <c r="F57" s="58"/>
      <c r="G57" s="58"/>
    </row>
    <row r="58" spans="1:7" s="59" customFormat="1" x14ac:dyDescent="0.2">
      <c r="B58" s="58"/>
      <c r="C58" s="58"/>
      <c r="D58" s="58"/>
      <c r="E58" s="58"/>
      <c r="F58" s="58"/>
      <c r="G58" s="58"/>
    </row>
    <row r="59" spans="1:7" s="59" customFormat="1" ht="15.75" x14ac:dyDescent="0.25">
      <c r="A59" s="67" t="s">
        <v>45</v>
      </c>
      <c r="B59" s="68">
        <f ca="1">TODAY()</f>
        <v>46163</v>
      </c>
      <c r="C59" s="58"/>
      <c r="D59" s="58"/>
      <c r="E59" s="58"/>
      <c r="F59" s="58"/>
      <c r="G59" s="58"/>
    </row>
    <row r="60" spans="1:7" s="59" customFormat="1" ht="15.75" x14ac:dyDescent="0.25">
      <c r="A60" s="41"/>
      <c r="B60" s="41"/>
      <c r="C60" s="58"/>
      <c r="D60" s="58"/>
      <c r="E60" s="58"/>
      <c r="F60" s="58"/>
      <c r="G60" s="58"/>
    </row>
    <row r="61" spans="1:7" x14ac:dyDescent="0.25">
      <c r="A61" s="41"/>
      <c r="B61" s="41"/>
      <c r="C61" s="41"/>
      <c r="D61" s="41"/>
      <c r="E61" s="41"/>
      <c r="F61" s="41"/>
      <c r="G61" s="41"/>
    </row>
    <row r="62" spans="1:7" x14ac:dyDescent="0.25">
      <c r="A62" s="41"/>
      <c r="B62" s="41"/>
      <c r="C62" s="41"/>
      <c r="D62" s="41"/>
      <c r="E62" s="41"/>
      <c r="F62" s="41"/>
      <c r="G62" s="41"/>
    </row>
    <row r="63" spans="1:7" x14ac:dyDescent="0.25">
      <c r="A63" s="41"/>
      <c r="B63" s="41"/>
      <c r="C63" s="41"/>
      <c r="D63" s="41"/>
      <c r="E63" s="41"/>
      <c r="F63" s="41"/>
      <c r="G63" s="41"/>
    </row>
    <row r="64" spans="1:7" x14ac:dyDescent="0.25">
      <c r="A64" s="41"/>
      <c r="B64" s="41"/>
      <c r="C64" s="41"/>
      <c r="D64" s="41"/>
      <c r="E64" s="41"/>
      <c r="F64" s="41"/>
      <c r="G64" s="41"/>
    </row>
    <row r="65" spans="1:7" x14ac:dyDescent="0.25">
      <c r="A65" s="41"/>
      <c r="B65" s="41"/>
      <c r="C65" s="41"/>
      <c r="D65" s="41"/>
      <c r="E65" s="41"/>
      <c r="F65" s="41"/>
      <c r="G65" s="41"/>
    </row>
    <row r="66" spans="1:7" x14ac:dyDescent="0.25">
      <c r="A66" s="41"/>
      <c r="B66" s="41"/>
      <c r="C66" s="41"/>
      <c r="D66" s="41"/>
      <c r="E66" s="41"/>
      <c r="F66" s="41"/>
      <c r="G66" s="41"/>
    </row>
    <row r="67" spans="1:7" x14ac:dyDescent="0.25">
      <c r="C67" s="41"/>
      <c r="D67" s="41"/>
      <c r="E67" s="41"/>
      <c r="F67" s="41"/>
      <c r="G67" s="41"/>
    </row>
  </sheetData>
  <sheetProtection algorithmName="SHA-512" hashValue="06b8wA+I3I9I7Fc+X/9/3yDFoxOkfpq37aYo0r8pr81irIjZ5IjmYIRAmQwcPEAitaGz90EhgzQx5AfzHQnEVg==" saltValue="YyGUkjw2RmGj9nWY0mRN1w==" spinCount="100000" sheet="1" objects="1" scenarios="1"/>
  <pageMargins left="0.94488188976377963" right="0.74803149606299213" top="1.9685039370078741" bottom="0.98425196850393704" header="0.51181102362204722" footer="0.51181102362204722"/>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vt:lpstr>
      <vt:lpstr>Step 1 US loan application</vt:lpstr>
      <vt:lpstr>Step 2 COA</vt:lpstr>
      <vt:lpstr>Visa Letter</vt:lpstr>
      <vt:lpstr>'Visa Letter'!Print_Area</vt:lpstr>
    </vt:vector>
  </TitlesOfParts>
  <Company>RHUL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 Chu</dc:creator>
  <cp:lastModifiedBy>Ellis, Amanda</cp:lastModifiedBy>
  <dcterms:created xsi:type="dcterms:W3CDTF">2015-03-23T16:10:58Z</dcterms:created>
  <dcterms:modified xsi:type="dcterms:W3CDTF">2026-05-21T10:25:01Z</dcterms:modified>
</cp:coreProperties>
</file>